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05fileserver\R5年度\10総合政策部\04デジタル政策課\02統計係\業務\３　市政統計\01 鹿沼市統計書\01令和4年度統計書関係\統計書(HP用)\"/>
    </mc:Choice>
  </mc:AlternateContent>
  <bookViews>
    <workbookView xWindow="0" yWindow="0" windowWidth="14175" windowHeight="12180" tabRatio="848"/>
  </bookViews>
  <sheets>
    <sheet name="15 教育・文化" sheetId="62" r:id="rId1"/>
    <sheet name="28表、29表" sheetId="64" r:id="rId2"/>
    <sheet name="30表 図書館別貸出点数の推移" sheetId="65" r:id="rId3"/>
    <sheet name="15-1、15-2" sheetId="80" r:id="rId4"/>
    <sheet name="15‐3 市内小中学校の概況" sheetId="116" r:id="rId5"/>
    <sheet name="15‐4、15-5、15-6、15-7" sheetId="43" r:id="rId6"/>
    <sheet name="15-8、15‐9、15‐10" sheetId="83" r:id="rId7"/>
    <sheet name="15‐11、15-12" sheetId="86" r:id="rId8"/>
    <sheet name="15‐13 市民文化センター施設利用状況 " sheetId="114" r:id="rId9"/>
    <sheet name="15‐14 体育施設利用状況 " sheetId="117" r:id="rId10"/>
    <sheet name="15‐15、15-16、15-17" sheetId="99" r:id="rId11"/>
    <sheet name="15‐18、15-19" sheetId="93" r:id="rId12"/>
    <sheet name="15‐20、15-21" sheetId="94" r:id="rId13"/>
    <sheet name="15‐22、15-23" sheetId="113" r:id="rId14"/>
  </sheets>
  <externalReferences>
    <externalReference r:id="rId15"/>
  </externalReferences>
  <definedNames>
    <definedName name="_xlnm._FilterDatabase" localSheetId="9" hidden="1">'15‐14 体育施設利用状況 '!$A$2:$I$53</definedName>
    <definedName name="_xlnm.Print_Area" localSheetId="0">'15 教育・文化'!$A$1:$G$35</definedName>
    <definedName name="_xlnm.Print_Area" localSheetId="3">'15-1、15-2'!$A$1:$I$49</definedName>
    <definedName name="_xlnm.Print_Area" localSheetId="7">'15‐11、15-12'!$A$1:$K$41</definedName>
    <definedName name="_xlnm.Print_Area" localSheetId="8">'15‐13 市民文化センター施設利用状況 '!$A$1:$K$26</definedName>
    <definedName name="_xlnm.Print_Area" localSheetId="9">'15‐14 体育施設利用状況 '!$A$1:$N$63</definedName>
    <definedName name="_xlnm.Print_Area" localSheetId="10">'15‐15、15-16、15-17'!$A$1:$U$38</definedName>
    <definedName name="_xlnm.Print_Area" localSheetId="11">'15‐18、15-19'!$A$1:$K$38</definedName>
    <definedName name="_xlnm.Print_Area" localSheetId="12">'15‐20、15-21'!$A$1:$M$24</definedName>
    <definedName name="_xlnm.Print_Area" localSheetId="13">'15‐22、15-23'!$A$1:$I$23</definedName>
    <definedName name="_xlnm.Print_Area" localSheetId="4">'15‐3 市内小中学校の概況'!$A$1:$L$53</definedName>
    <definedName name="_xlnm.Print_Area" localSheetId="5">'15‐4、15-5、15-6、15-7'!$A$1:$U$50</definedName>
    <definedName name="_xlnm.Print_Area" localSheetId="6">'15-8、15‐9、15‐10'!$A$1:$U$47</definedName>
    <definedName name="_xlnm.Print_Area" localSheetId="1">'28表、29表'!$A$1:$I$50</definedName>
    <definedName name="_xlnm.Print_Area" localSheetId="2">'30表 図書館別貸出点数の推移'!$A$1:$I$48</definedName>
  </definedNames>
  <calcPr calcId="162913" calcMode="manual" calcCompleted="0" calcOnSave="0" concurrentCalc="0"/>
</workbook>
</file>

<file path=xl/calcChain.xml><?xml version="1.0" encoding="utf-8"?>
<calcChain xmlns="http://schemas.openxmlformats.org/spreadsheetml/2006/main">
  <c r="I56" i="64" l="1"/>
  <c r="I57" i="64"/>
  <c r="I58" i="64"/>
  <c r="I59" i="64"/>
  <c r="I60" i="64"/>
  <c r="I61" i="64"/>
  <c r="I62" i="64"/>
  <c r="I63" i="64"/>
  <c r="F60" i="65"/>
  <c r="E63" i="64"/>
  <c r="I42" i="116"/>
  <c r="H42" i="116"/>
  <c r="G42" i="116"/>
  <c r="K7" i="116"/>
  <c r="L7" i="116"/>
  <c r="J7" i="116"/>
  <c r="C42" i="116"/>
  <c r="D42" i="116"/>
  <c r="E42" i="116"/>
  <c r="F42" i="116"/>
  <c r="B42" i="116"/>
  <c r="D7" i="116"/>
  <c r="E7" i="116"/>
  <c r="F7" i="116"/>
  <c r="G7" i="116"/>
  <c r="H7" i="116"/>
  <c r="I7" i="116"/>
  <c r="B7" i="116"/>
  <c r="C23" i="83"/>
  <c r="B40" i="86"/>
  <c r="N20" i="83"/>
  <c r="P20" i="83"/>
  <c r="O20" i="83"/>
  <c r="I19" i="83"/>
  <c r="N16" i="117"/>
  <c r="N23" i="117"/>
  <c r="G56" i="117"/>
  <c r="G36" i="117"/>
  <c r="G31" i="117"/>
  <c r="G20" i="117"/>
  <c r="G62" i="117"/>
  <c r="N24" i="117"/>
  <c r="P28" i="99"/>
  <c r="Q28" i="99"/>
  <c r="T28" i="99"/>
  <c r="S28" i="99"/>
  <c r="U27" i="99"/>
  <c r="U26" i="99"/>
  <c r="U24" i="99"/>
  <c r="U23" i="99"/>
  <c r="U22" i="99"/>
  <c r="U21" i="99"/>
  <c r="U20" i="99"/>
  <c r="U19" i="99"/>
  <c r="U18" i="99"/>
  <c r="U17" i="99"/>
  <c r="U28" i="99"/>
  <c r="F55" i="65"/>
  <c r="F56" i="65"/>
  <c r="F57" i="65"/>
  <c r="F58" i="65"/>
  <c r="F59" i="65"/>
  <c r="F54" i="65"/>
  <c r="E61" i="64"/>
  <c r="E62" i="64"/>
  <c r="D40" i="86"/>
  <c r="E40" i="86"/>
  <c r="T20" i="83"/>
  <c r="R20" i="83"/>
  <c r="Q20" i="83"/>
  <c r="M20" i="83"/>
  <c r="G23" i="83"/>
  <c r="F23" i="83"/>
  <c r="E23" i="83"/>
  <c r="D23" i="83"/>
  <c r="C45" i="83"/>
  <c r="D45" i="83"/>
  <c r="E60" i="64"/>
  <c r="I40" i="86"/>
  <c r="H40" i="86"/>
  <c r="G40" i="86"/>
  <c r="F40" i="86"/>
  <c r="C40" i="86"/>
  <c r="U45" i="83"/>
  <c r="T45" i="83"/>
  <c r="S45" i="83"/>
  <c r="R45" i="83"/>
  <c r="Q45" i="83"/>
  <c r="P45" i="83"/>
  <c r="O45" i="83"/>
  <c r="N45" i="83"/>
  <c r="M45" i="83"/>
  <c r="L45" i="83"/>
  <c r="K45" i="83"/>
  <c r="J45" i="83"/>
  <c r="I45" i="83"/>
  <c r="H45" i="83"/>
  <c r="G45" i="83"/>
  <c r="F45" i="83"/>
  <c r="E45" i="83"/>
  <c r="E59" i="64"/>
  <c r="K19" i="86"/>
  <c r="J19" i="86"/>
  <c r="E56" i="64"/>
  <c r="E57" i="64"/>
  <c r="E58" i="64"/>
</calcChain>
</file>

<file path=xl/sharedStrings.xml><?xml version="1.0" encoding="utf-8"?>
<sst xmlns="http://schemas.openxmlformats.org/spreadsheetml/2006/main" count="1215" uniqueCount="429">
  <si>
    <t>男</t>
  </si>
  <si>
    <t>女</t>
  </si>
  <si>
    <t xml:space="preserve">- </t>
  </si>
  <si>
    <t>（各年5月1日現在）</t>
  </si>
  <si>
    <t>年次</t>
  </si>
  <si>
    <t>資料：学校基本調査報告書</t>
  </si>
  <si>
    <t>7歳</t>
  </si>
  <si>
    <t>8歳</t>
  </si>
  <si>
    <t>9歳</t>
  </si>
  <si>
    <t>14歳</t>
  </si>
  <si>
    <t>全国平均</t>
  </si>
  <si>
    <t>年度</t>
  </si>
  <si>
    <t>研修室</t>
  </si>
  <si>
    <t>件数</t>
  </si>
  <si>
    <t>人数</t>
  </si>
  <si>
    <t>学習室２</t>
  </si>
  <si>
    <t>学習室３</t>
  </si>
  <si>
    <t>学習室４(和室)</t>
  </si>
  <si>
    <t>テレビ会議室</t>
  </si>
  <si>
    <t>ＥＵＣ学習室</t>
  </si>
  <si>
    <t>スタジオ</t>
  </si>
  <si>
    <t>計</t>
  </si>
  <si>
    <t>-</t>
  </si>
  <si>
    <t>（各年度末現在）</t>
    <rPh sb="1" eb="5">
      <t>カクネンドマツ</t>
    </rPh>
    <rPh sb="5" eb="7">
      <t>ゲンザイ</t>
    </rPh>
    <phoneticPr fontId="2"/>
  </si>
  <si>
    <t>件数</t>
    <rPh sb="0" eb="2">
      <t>ケンスウ</t>
    </rPh>
    <phoneticPr fontId="2"/>
  </si>
  <si>
    <t>人員</t>
    <rPh sb="0" eb="2">
      <t>ジンイン</t>
    </rPh>
    <phoneticPr fontId="2"/>
  </si>
  <si>
    <t>計</t>
    <rPh sb="0" eb="1">
      <t>ケイ</t>
    </rPh>
    <phoneticPr fontId="2"/>
  </si>
  <si>
    <t>多目的創作工房</t>
    <rPh sb="0" eb="3">
      <t>タモクテキ</t>
    </rPh>
    <rPh sb="3" eb="5">
      <t>ソウサク</t>
    </rPh>
    <rPh sb="5" eb="7">
      <t>コウボウ</t>
    </rPh>
    <phoneticPr fontId="2"/>
  </si>
  <si>
    <t>資料館</t>
    <rPh sb="0" eb="3">
      <t>シリョウカン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</si>
  <si>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</si>
  <si>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菊沢地区公民館</t>
    <rPh sb="0" eb="1">
      <t>キク</t>
    </rPh>
    <rPh sb="1" eb="2">
      <t>サワ</t>
    </rPh>
    <rPh sb="2" eb="4">
      <t>チク</t>
    </rPh>
    <rPh sb="4" eb="7">
      <t>コウミンカン</t>
    </rPh>
    <phoneticPr fontId="2"/>
  </si>
  <si>
    <t>北押原地区公民館</t>
    <rPh sb="0" eb="1">
      <t>キタ</t>
    </rPh>
    <rPh sb="1" eb="3">
      <t>オシハラ</t>
    </rPh>
    <rPh sb="3" eb="5">
      <t>チク</t>
    </rPh>
    <rPh sb="5" eb="8">
      <t>コウミンカン</t>
    </rPh>
    <phoneticPr fontId="2"/>
  </si>
  <si>
    <t>東大芦地区公民館</t>
    <rPh sb="0" eb="3">
      <t>ヒガシオオアシ</t>
    </rPh>
    <rPh sb="3" eb="5">
      <t>チク</t>
    </rPh>
    <rPh sb="5" eb="8">
      <t>コウミンカン</t>
    </rPh>
    <phoneticPr fontId="2"/>
  </si>
  <si>
    <t>板荷地区公民館</t>
    <rPh sb="0" eb="2">
      <t>イタガ</t>
    </rPh>
    <rPh sb="2" eb="4">
      <t>チク</t>
    </rPh>
    <rPh sb="4" eb="7">
      <t>コウミンカン</t>
    </rPh>
    <phoneticPr fontId="2"/>
  </si>
  <si>
    <t>南摩地区公民館</t>
    <rPh sb="0" eb="2">
      <t>ナンマ</t>
    </rPh>
    <rPh sb="2" eb="4">
      <t>チク</t>
    </rPh>
    <rPh sb="4" eb="7">
      <t>コウミンカン</t>
    </rPh>
    <phoneticPr fontId="2"/>
  </si>
  <si>
    <t>西大芦地区公民館</t>
    <rPh sb="0" eb="3">
      <t>ニシオオアシ</t>
    </rPh>
    <rPh sb="3" eb="5">
      <t>チク</t>
    </rPh>
    <rPh sb="5" eb="8">
      <t>コウミンカン</t>
    </rPh>
    <phoneticPr fontId="2"/>
  </si>
  <si>
    <t>北犬飼地区公民館</t>
    <rPh sb="0" eb="3">
      <t>キタイヌカイ</t>
    </rPh>
    <rPh sb="3" eb="5">
      <t>チク</t>
    </rPh>
    <rPh sb="5" eb="8">
      <t>コウミンカン</t>
    </rPh>
    <phoneticPr fontId="2"/>
  </si>
  <si>
    <t>南押原地区公民館</t>
    <rPh sb="0" eb="1">
      <t>ミナミ</t>
    </rPh>
    <rPh sb="1" eb="3">
      <t>オシハラ</t>
    </rPh>
    <rPh sb="3" eb="5">
      <t>チク</t>
    </rPh>
    <rPh sb="5" eb="8">
      <t>コウミンカン</t>
    </rPh>
    <phoneticPr fontId="2"/>
  </si>
  <si>
    <t>加蘇地区公民館</t>
    <rPh sb="0" eb="1">
      <t>カ</t>
    </rPh>
    <rPh sb="1" eb="2">
      <t>ソ</t>
    </rPh>
    <rPh sb="2" eb="4">
      <t>チク</t>
    </rPh>
    <rPh sb="4" eb="7">
      <t>コウミンカン</t>
    </rPh>
    <phoneticPr fontId="2"/>
  </si>
  <si>
    <t>15-1　　　小　学　校　施　設　概　況</t>
    <rPh sb="7" eb="12">
      <t>ショウガッコウ</t>
    </rPh>
    <rPh sb="13" eb="16">
      <t>シセツ</t>
    </rPh>
    <rPh sb="17" eb="20">
      <t>ガイキョウ</t>
    </rPh>
    <phoneticPr fontId="2"/>
  </si>
  <si>
    <t>（単位：㎡・室）</t>
    <rPh sb="1" eb="3">
      <t>タンイ</t>
    </rPh>
    <rPh sb="6" eb="7">
      <t>シツ</t>
    </rPh>
    <phoneticPr fontId="2"/>
  </si>
  <si>
    <t>学校名</t>
    <rPh sb="0" eb="2">
      <t>ガッコウ</t>
    </rPh>
    <rPh sb="2" eb="3">
      <t>メイ</t>
    </rPh>
    <phoneticPr fontId="2"/>
  </si>
  <si>
    <t>校地</t>
    <rPh sb="0" eb="2">
      <t>コウチ</t>
    </rPh>
    <phoneticPr fontId="2"/>
  </si>
  <si>
    <t>校舎</t>
    <rPh sb="0" eb="2">
      <t>コウシャ</t>
    </rPh>
    <phoneticPr fontId="2"/>
  </si>
  <si>
    <t>教室</t>
    <rPh sb="0" eb="2">
      <t>キョウシツ</t>
    </rPh>
    <phoneticPr fontId="2"/>
  </si>
  <si>
    <t>屋内運動
場兼講堂</t>
    <rPh sb="0" eb="2">
      <t>オクナイ</t>
    </rPh>
    <rPh sb="2" eb="6">
      <t>ウンドウジョウ</t>
    </rPh>
    <rPh sb="6" eb="7">
      <t>ケン</t>
    </rPh>
    <rPh sb="7" eb="9">
      <t>コウドウ</t>
    </rPh>
    <phoneticPr fontId="2"/>
  </si>
  <si>
    <t>総面積</t>
    <rPh sb="0" eb="3">
      <t>ソウメンセキ</t>
    </rPh>
    <phoneticPr fontId="2"/>
  </si>
  <si>
    <t>一人当り
面積</t>
    <rPh sb="0" eb="2">
      <t>ヒトリ</t>
    </rPh>
    <rPh sb="2" eb="3">
      <t>アタ</t>
    </rPh>
    <rPh sb="5" eb="7">
      <t>メンセキ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</si>
  <si>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</si>
  <si>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</si>
  <si>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中央小学校</t>
    <rPh sb="0" eb="2">
      <t>チュウオウ</t>
    </rPh>
    <rPh sb="2" eb="5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</si>
  <si>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</si>
  <si>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西小学校</t>
    <rPh sb="0" eb="1">
      <t>ニシ</t>
    </rPh>
    <rPh sb="1" eb="4">
      <t>ショウガッコウ</t>
    </rPh>
    <phoneticPr fontId="2"/>
  </si>
  <si>
    <t>北小学校</t>
    <rPh sb="0" eb="1">
      <t>キタ</t>
    </rPh>
    <rPh sb="1" eb="4">
      <t>ショウガッコウ</t>
    </rPh>
    <phoneticPr fontId="2"/>
  </si>
  <si>
    <t>菊沢東小学校</t>
    <rPh sb="0" eb="1">
      <t>キク</t>
    </rPh>
    <rPh sb="1" eb="2">
      <t>サワ</t>
    </rPh>
    <rPh sb="2" eb="3">
      <t>ヒガシショウ</t>
    </rPh>
    <rPh sb="3" eb="6">
      <t>ショウガッコウ</t>
    </rPh>
    <phoneticPr fontId="2"/>
  </si>
  <si>
    <t>菊沢西小学校</t>
    <rPh sb="0" eb="2">
      <t>キクサワ</t>
    </rPh>
    <rPh sb="2" eb="3">
      <t>ニシ</t>
    </rPh>
    <rPh sb="3" eb="6">
      <t>ショウガッコウ</t>
    </rPh>
    <phoneticPr fontId="2"/>
  </si>
  <si>
    <t>石川小学校</t>
    <rPh sb="0" eb="2">
      <t>イシカワ</t>
    </rPh>
    <rPh sb="2" eb="5">
      <t>ショウガッコウ</t>
    </rPh>
    <phoneticPr fontId="2"/>
  </si>
  <si>
    <t>津田小学校</t>
    <rPh sb="0" eb="2">
      <t>ツダ</t>
    </rPh>
    <rPh sb="2" eb="5">
      <t>ショウガッコウ</t>
    </rPh>
    <phoneticPr fontId="2"/>
  </si>
  <si>
    <t>池ノ森小学校</t>
    <rPh sb="0" eb="3">
      <t>イケノモリ</t>
    </rPh>
    <rPh sb="3" eb="6">
      <t>ショウガッコウ</t>
    </rPh>
    <phoneticPr fontId="2"/>
  </si>
  <si>
    <t>さつきが丘小学校</t>
    <rPh sb="0" eb="5">
      <t>サツキガオカ</t>
    </rPh>
    <rPh sb="5" eb="8">
      <t>ショウガッコウ</t>
    </rPh>
    <phoneticPr fontId="2"/>
  </si>
  <si>
    <t>みどりが丘小学校</t>
    <rPh sb="0" eb="5">
      <t>ミドリガオカ</t>
    </rPh>
    <rPh sb="5" eb="8">
      <t>ショウガッコウ</t>
    </rPh>
    <phoneticPr fontId="2"/>
  </si>
  <si>
    <t>北押原小学校</t>
    <rPh sb="0" eb="1">
      <t>キタ</t>
    </rPh>
    <rPh sb="1" eb="3">
      <t>オシハラ</t>
    </rPh>
    <rPh sb="3" eb="6">
      <t>ショウガッコウ</t>
    </rPh>
    <phoneticPr fontId="2"/>
  </si>
  <si>
    <t>加園小学校</t>
    <rPh sb="0" eb="2">
      <t>カゾノ</t>
    </rPh>
    <rPh sb="2" eb="5">
      <t>ショウガッコウ</t>
    </rPh>
    <phoneticPr fontId="2"/>
  </si>
  <si>
    <t>板荷小学校</t>
    <rPh sb="0" eb="2">
      <t>イタガ</t>
    </rPh>
    <rPh sb="2" eb="5">
      <t>ショウガッコウ</t>
    </rPh>
    <phoneticPr fontId="2"/>
  </si>
  <si>
    <t>南摩小学校</t>
    <rPh sb="0" eb="2">
      <t>ナンマ</t>
    </rPh>
    <rPh sb="2" eb="5">
      <t>ショウガッコウ</t>
    </rPh>
    <phoneticPr fontId="2"/>
  </si>
  <si>
    <t>上南摩小学校</t>
    <rPh sb="0" eb="1">
      <t>カミ</t>
    </rPh>
    <rPh sb="1" eb="3">
      <t>ナンマ</t>
    </rPh>
    <rPh sb="3" eb="6">
      <t>ショウガッコウ</t>
    </rPh>
    <phoneticPr fontId="2"/>
  </si>
  <si>
    <t>南押原小学校</t>
    <rPh sb="0" eb="1">
      <t>ミナミ</t>
    </rPh>
    <rPh sb="1" eb="3">
      <t>オシハラ</t>
    </rPh>
    <rPh sb="3" eb="6">
      <t>ショウガッコウ</t>
    </rPh>
    <phoneticPr fontId="2"/>
  </si>
  <si>
    <t>楡木小学校</t>
    <rPh sb="0" eb="2">
      <t>ニレギ</t>
    </rPh>
    <rPh sb="2" eb="5">
      <t>ショウガッコウ</t>
    </rPh>
    <phoneticPr fontId="2"/>
  </si>
  <si>
    <t>みなみ小学校</t>
    <rPh sb="3" eb="6">
      <t>ショウガッコウ</t>
    </rPh>
    <phoneticPr fontId="2"/>
  </si>
  <si>
    <t>15-2　　　中　学　校　施　設　概　況</t>
    <rPh sb="7" eb="8">
      <t>チュウ</t>
    </rPh>
    <rPh sb="8" eb="12">
      <t>ショウガッコウ</t>
    </rPh>
    <rPh sb="13" eb="16">
      <t>シセツ</t>
    </rPh>
    <rPh sb="17" eb="20">
      <t>ガイキョウ</t>
    </rPh>
    <phoneticPr fontId="2"/>
  </si>
  <si>
    <t>東中学校</t>
    <rPh sb="0" eb="1">
      <t>ヒガシ</t>
    </rPh>
    <rPh sb="1" eb="4">
      <t>チュウガッコウ</t>
    </rPh>
    <phoneticPr fontId="2"/>
  </si>
  <si>
    <t>西中学校</t>
    <rPh sb="0" eb="1">
      <t>ニシ</t>
    </rPh>
    <rPh sb="1" eb="4">
      <t>チュウガッコウ</t>
    </rPh>
    <phoneticPr fontId="2"/>
  </si>
  <si>
    <t>北中学校</t>
    <rPh sb="0" eb="1">
      <t>キタ</t>
    </rPh>
    <rPh sb="1" eb="4">
      <t>チュウガッコウ</t>
    </rPh>
    <phoneticPr fontId="2"/>
  </si>
  <si>
    <t>北犬飼中学校</t>
    <rPh sb="0" eb="1">
      <t>キタ</t>
    </rPh>
    <rPh sb="1" eb="3">
      <t>イヌカイ</t>
    </rPh>
    <rPh sb="3" eb="6">
      <t>チュウガッコウ</t>
    </rPh>
    <phoneticPr fontId="2"/>
  </si>
  <si>
    <t>北押原中学校</t>
    <rPh sb="0" eb="1">
      <t>キタ</t>
    </rPh>
    <rPh sb="1" eb="3">
      <t>オシハラ</t>
    </rPh>
    <rPh sb="3" eb="6">
      <t>チュウガッコウ</t>
    </rPh>
    <phoneticPr fontId="2"/>
  </si>
  <si>
    <t>加蘇中学校</t>
    <rPh sb="0" eb="1">
      <t>カ</t>
    </rPh>
    <rPh sb="1" eb="2">
      <t>ソ</t>
    </rPh>
    <rPh sb="2" eb="5">
      <t>チュウガッコウ</t>
    </rPh>
    <phoneticPr fontId="2"/>
  </si>
  <si>
    <t>板荷中学校</t>
    <rPh sb="0" eb="2">
      <t>イタガ</t>
    </rPh>
    <rPh sb="2" eb="5">
      <t>チュウガッコウ</t>
    </rPh>
    <phoneticPr fontId="2"/>
  </si>
  <si>
    <t>南摩中学校</t>
    <rPh sb="0" eb="2">
      <t>ナンマ</t>
    </rPh>
    <rPh sb="2" eb="5">
      <t>チュウガッコウ</t>
    </rPh>
    <phoneticPr fontId="2"/>
  </si>
  <si>
    <t>南押原中学校</t>
    <rPh sb="0" eb="1">
      <t>ミナミ</t>
    </rPh>
    <rPh sb="1" eb="3">
      <t>オシハラ</t>
    </rPh>
    <rPh sb="3" eb="6">
      <t>チュウガッコウ</t>
    </rPh>
    <phoneticPr fontId="2"/>
  </si>
  <si>
    <t>総数</t>
    <rPh sb="0" eb="2">
      <t>ソウスウ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</si>
  <si>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</si>
  <si>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</si>
  <si>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</si>
  <si>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</si>
  <si>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</si>
  <si>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工業</t>
    <rPh sb="0" eb="2">
      <t>コウギョウ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</si>
  <si>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</si>
  <si>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</si>
  <si>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語学</t>
    <rPh sb="0" eb="2">
      <t>ゴガク</t>
    </rPh>
    <phoneticPr fontId="2"/>
  </si>
  <si>
    <t>文学</t>
    <rPh sb="0" eb="2">
      <t>ブンガク</t>
    </rPh>
    <phoneticPr fontId="2"/>
  </si>
  <si>
    <t>小説</t>
    <rPh sb="0" eb="2">
      <t>ショウセツ</t>
    </rPh>
    <phoneticPr fontId="2"/>
  </si>
  <si>
    <t>児童</t>
    <rPh sb="0" eb="2">
      <t>ジドウ</t>
    </rPh>
    <phoneticPr fontId="2"/>
  </si>
  <si>
    <t>貸出文庫</t>
    <rPh sb="0" eb="2">
      <t>カシダシ</t>
    </rPh>
    <rPh sb="2" eb="4">
      <t>ブンコ</t>
    </rPh>
    <phoneticPr fontId="2"/>
  </si>
  <si>
    <t>郷土行政</t>
    <rPh sb="0" eb="2">
      <t>キョウド</t>
    </rPh>
    <rPh sb="2" eb="4">
      <t>ギョウセイ</t>
    </rPh>
    <phoneticPr fontId="2"/>
  </si>
  <si>
    <t>参考図書</t>
    <rPh sb="0" eb="2">
      <t>サンコウ</t>
    </rPh>
    <rPh sb="2" eb="4">
      <t>トショ</t>
    </rPh>
    <phoneticPr fontId="2"/>
  </si>
  <si>
    <t>ＡＶ資料</t>
    <rPh sb="2" eb="4">
      <t>シリョウ</t>
    </rPh>
    <phoneticPr fontId="2"/>
  </si>
  <si>
    <t>その他</t>
    <rPh sb="0" eb="3">
      <t>ソノタ</t>
    </rPh>
    <phoneticPr fontId="2"/>
  </si>
  <si>
    <t>参考業務</t>
    <rPh sb="0" eb="2">
      <t>サンコウ</t>
    </rPh>
    <rPh sb="2" eb="4">
      <t>ギョウム</t>
    </rPh>
    <phoneticPr fontId="2"/>
  </si>
  <si>
    <t>一般書</t>
    <rPh sb="0" eb="3">
      <t>イッパンショ</t>
    </rPh>
    <phoneticPr fontId="2"/>
  </si>
  <si>
    <t>児童書</t>
    <rPh sb="0" eb="3">
      <t>ジドウショ</t>
    </rPh>
    <phoneticPr fontId="2"/>
  </si>
  <si>
    <t>団体</t>
    <rPh sb="0" eb="2">
      <t>ダンタイ</t>
    </rPh>
    <phoneticPr fontId="2"/>
  </si>
  <si>
    <t>読書案内</t>
    <rPh sb="0" eb="2">
      <t>ドクショ</t>
    </rPh>
    <rPh sb="2" eb="4">
      <t>アンナイ</t>
    </rPh>
    <phoneticPr fontId="2"/>
  </si>
  <si>
    <t>資料：鹿沼市立図書館調</t>
    <rPh sb="0" eb="2">
      <t>シリョウ</t>
    </rPh>
    <rPh sb="3" eb="5">
      <t>カヌマ</t>
    </rPh>
    <rPh sb="5" eb="7">
      <t>シリツ</t>
    </rPh>
    <rPh sb="7" eb="10">
      <t>トショカン</t>
    </rPh>
    <rPh sb="10" eb="11">
      <t>シラベ</t>
    </rPh>
    <phoneticPr fontId="2"/>
  </si>
  <si>
    <t>公民館名</t>
    <rPh sb="0" eb="3">
      <t>コウミンカン</t>
    </rPh>
    <rPh sb="3" eb="4">
      <t>メイ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</si>
  <si>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</si>
  <si>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</si>
  <si>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青少年関係</t>
    <rPh sb="0" eb="3">
      <t>セイショウネン</t>
    </rPh>
    <rPh sb="3" eb="5">
      <t>カンケイ</t>
    </rPh>
    <phoneticPr fontId="2"/>
  </si>
  <si>
    <t>成人関係</t>
    <rPh sb="0" eb="2">
      <t>セイジン</t>
    </rPh>
    <rPh sb="2" eb="4">
      <t>カンケイ</t>
    </rPh>
    <phoneticPr fontId="2"/>
  </si>
  <si>
    <t>高齢者関係</t>
    <rPh sb="0" eb="3">
      <t>コウレイシャ</t>
    </rPh>
    <rPh sb="3" eb="5">
      <t>カンケイ</t>
    </rPh>
    <phoneticPr fontId="2"/>
  </si>
  <si>
    <t>事業数</t>
    <rPh sb="0" eb="2">
      <t>ジギョウ</t>
    </rPh>
    <rPh sb="2" eb="3">
      <t>スウ</t>
    </rPh>
    <phoneticPr fontId="2"/>
  </si>
  <si>
    <t>参加人員</t>
    <rPh sb="0" eb="2">
      <t>サンカ</t>
    </rPh>
    <rPh sb="2" eb="4">
      <t>ジンイン</t>
    </rPh>
    <phoneticPr fontId="2"/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</si>
  <si>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</si>
  <si>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施設別</t>
    <rPh sb="0" eb="2">
      <t>シセツ</t>
    </rPh>
    <rPh sb="2" eb="3">
      <t>ベツ</t>
    </rPh>
    <phoneticPr fontId="2"/>
  </si>
  <si>
    <t>区分</t>
    <rPh sb="0" eb="2">
      <t>クブン</t>
    </rPh>
    <phoneticPr fontId="2"/>
  </si>
  <si>
    <t>運動公園</t>
    <rPh sb="0" eb="4">
      <t>ウンドウコウエン</t>
    </rPh>
    <phoneticPr fontId="2"/>
  </si>
  <si>
    <t>野球場
（日中）</t>
    <rPh sb="0" eb="3">
      <t>ヤキュウジョウ</t>
    </rPh>
    <phoneticPr fontId="2"/>
  </si>
  <si>
    <t>野球場
（ナイター）</t>
    <rPh sb="0" eb="3">
      <t>ヤキュウジョウ</t>
    </rPh>
    <phoneticPr fontId="2"/>
  </si>
  <si>
    <t>球技広場
（日中）</t>
    <rPh sb="0" eb="2">
      <t>キュウギ</t>
    </rPh>
    <rPh sb="2" eb="4">
      <t>ヒロバ</t>
    </rPh>
    <phoneticPr fontId="2"/>
  </si>
  <si>
    <t>球技広場
（ナイター）</t>
    <rPh sb="0" eb="2">
      <t>キュウギ</t>
    </rPh>
    <rPh sb="2" eb="4">
      <t>ヒロバ</t>
    </rPh>
    <phoneticPr fontId="2"/>
  </si>
  <si>
    <t>ﾄﾚｰﾆﾝｸﾞ室</t>
    <rPh sb="7" eb="8">
      <t>シツ</t>
    </rPh>
    <phoneticPr fontId="2"/>
  </si>
  <si>
    <t>陸上競技場</t>
    <rPh sb="0" eb="2">
      <t>リクジョウ</t>
    </rPh>
    <rPh sb="2" eb="4">
      <t>キョウギ</t>
    </rPh>
    <rPh sb="4" eb="5">
      <t>ジョウ</t>
    </rPh>
    <phoneticPr fontId="2"/>
  </si>
  <si>
    <t>卓球室</t>
    <rPh sb="0" eb="2">
      <t>タッキュウ</t>
    </rPh>
    <rPh sb="2" eb="3">
      <t>シツ</t>
    </rPh>
    <phoneticPr fontId="2"/>
  </si>
  <si>
    <t>温水プール</t>
    <rPh sb="0" eb="2">
      <t>オンスイ</t>
    </rPh>
    <phoneticPr fontId="2"/>
  </si>
  <si>
    <t>御殿山公園</t>
    <rPh sb="0" eb="3">
      <t>ゴテンヤマ</t>
    </rPh>
    <rPh sb="3" eb="5">
      <t>コウエン</t>
    </rPh>
    <phoneticPr fontId="2"/>
  </si>
  <si>
    <t>武道館</t>
    <rPh sb="0" eb="3">
      <t>ブドウカン</t>
    </rPh>
    <phoneticPr fontId="2"/>
  </si>
  <si>
    <t>弓道場</t>
    <rPh sb="0" eb="2">
      <t>キュウドウ</t>
    </rPh>
    <rPh sb="2" eb="3">
      <t>キュウギジョウ</t>
    </rPh>
    <phoneticPr fontId="2"/>
  </si>
  <si>
    <t>台の原公園</t>
    <rPh sb="0" eb="1">
      <t>ダイ</t>
    </rPh>
    <rPh sb="2" eb="3">
      <t>ハラ</t>
    </rPh>
    <rPh sb="3" eb="5">
      <t>コウエン</t>
    </rPh>
    <phoneticPr fontId="2"/>
  </si>
  <si>
    <t>野球場</t>
    <rPh sb="0" eb="3">
      <t>ヤキュウジョウ</t>
    </rPh>
    <phoneticPr fontId="2"/>
  </si>
  <si>
    <t>自然の森総合公園</t>
    <rPh sb="0" eb="2">
      <t>シゼン</t>
    </rPh>
    <rPh sb="3" eb="4">
      <t>モリ</t>
    </rPh>
    <rPh sb="4" eb="6">
      <t>ソウゴウ</t>
    </rPh>
    <rPh sb="6" eb="8">
      <t>コウエン</t>
    </rPh>
    <phoneticPr fontId="2"/>
  </si>
  <si>
    <t>総合体育館</t>
    <rPh sb="0" eb="2">
      <t>ソウゴウ</t>
    </rPh>
    <rPh sb="2" eb="5">
      <t>タイイクカン</t>
    </rPh>
    <phoneticPr fontId="2"/>
  </si>
  <si>
    <t>多目的室</t>
    <rPh sb="0" eb="3">
      <t>タモクテキ</t>
    </rPh>
    <rPh sb="3" eb="4">
      <t>シツ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</si>
  <si>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</si>
  <si>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千手山公園市民プール</t>
    <rPh sb="0" eb="2">
      <t>センジュ</t>
    </rPh>
    <rPh sb="2" eb="3">
      <t>サン</t>
    </rPh>
    <rPh sb="3" eb="5">
      <t>コウエン</t>
    </rPh>
    <rPh sb="5" eb="7">
      <t>シミン</t>
    </rPh>
    <phoneticPr fontId="2"/>
  </si>
  <si>
    <t>市体育館</t>
    <rPh sb="0" eb="1">
      <t>シ</t>
    </rPh>
    <rPh sb="1" eb="4">
      <t>タイイクカン</t>
    </rPh>
    <phoneticPr fontId="2"/>
  </si>
  <si>
    <t>北犬飼体育館</t>
    <rPh sb="0" eb="3">
      <t>キタイヌカイ</t>
    </rPh>
    <rPh sb="3" eb="6">
      <t>タイイクカン</t>
    </rPh>
    <phoneticPr fontId="2"/>
  </si>
  <si>
    <t>合計</t>
    <rPh sb="0" eb="2">
      <t>ゴウケイ</t>
    </rPh>
    <phoneticPr fontId="2"/>
  </si>
  <si>
    <t>国指定</t>
    <rPh sb="0" eb="1">
      <t>クニ</t>
    </rPh>
    <rPh sb="1" eb="3">
      <t>シテイ</t>
    </rPh>
    <phoneticPr fontId="2"/>
  </si>
  <si>
    <t>国選択</t>
    <rPh sb="0" eb="1">
      <t>クニ</t>
    </rPh>
    <rPh sb="1" eb="3">
      <t>センタク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</si>
  <si>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</si>
  <si>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</si>
  <si>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建造物</t>
    <rPh sb="0" eb="2">
      <t>ケンゾウ</t>
    </rPh>
    <rPh sb="2" eb="3">
      <t>ブツ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</si>
  <si>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</si>
  <si>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</si>
  <si>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工芸品</t>
    <rPh sb="0" eb="3">
      <t>コウゲイヒン</t>
    </rPh>
    <phoneticPr fontId="2"/>
  </si>
  <si>
    <t>書跡</t>
    <rPh sb="0" eb="1">
      <t>ショ</t>
    </rPh>
    <rPh sb="1" eb="2">
      <t>セキ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</si>
  <si>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</si>
  <si>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</si>
  <si>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入館者数</t>
    <rPh sb="0" eb="2">
      <t>ニュウカン</t>
    </rPh>
    <rPh sb="2" eb="3">
      <t>シャ</t>
    </rPh>
    <rPh sb="3" eb="4">
      <t>スウ</t>
    </rPh>
    <phoneticPr fontId="2"/>
  </si>
  <si>
    <t>累計入館者数</t>
    <rPh sb="0" eb="2">
      <t>ルイケイ</t>
    </rPh>
    <rPh sb="2" eb="4">
      <t>ニュウカン</t>
    </rPh>
    <rPh sb="4" eb="5">
      <t>シャ</t>
    </rPh>
    <rPh sb="5" eb="6">
      <t>スウ</t>
    </rPh>
    <phoneticPr fontId="2"/>
  </si>
  <si>
    <t>資料：川上澄生美術館調</t>
    <rPh sb="0" eb="2">
      <t>シリョウ</t>
    </rPh>
    <rPh sb="3" eb="5">
      <t>カワカミ</t>
    </rPh>
    <rPh sb="5" eb="7">
      <t>スミオ</t>
    </rPh>
    <rPh sb="7" eb="10">
      <t>ビジュツカン</t>
    </rPh>
    <rPh sb="10" eb="11">
      <t>シラベ</t>
    </rPh>
    <phoneticPr fontId="2"/>
  </si>
  <si>
    <t>中学校</t>
    <rPh sb="0" eb="3">
      <t>チュウガッコウ</t>
    </rPh>
    <phoneticPr fontId="2"/>
  </si>
  <si>
    <t>6歳</t>
    <rPh sb="0" eb="2">
      <t>６サイ</t>
    </rPh>
    <phoneticPr fontId="2"/>
  </si>
  <si>
    <t>10歳</t>
    <rPh sb="0" eb="3">
      <t>６サイ</t>
    </rPh>
    <phoneticPr fontId="2"/>
  </si>
  <si>
    <t>11歳</t>
    <rPh sb="0" eb="3">
      <t>６サイ</t>
    </rPh>
    <phoneticPr fontId="2"/>
  </si>
  <si>
    <t>12歳</t>
    <rPh sb="0" eb="3">
      <t>６サイ</t>
    </rPh>
    <phoneticPr fontId="2"/>
  </si>
  <si>
    <t>13歳</t>
    <rPh sb="0" eb="3">
      <t>６サイ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</si>
  <si>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</si>
  <si>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</si>
  <si>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身長</t>
    <rPh sb="0" eb="2">
      <t>シンチョウ</t>
    </rPh>
    <phoneticPr fontId="2"/>
  </si>
  <si>
    <t>全国平均</t>
    <rPh sb="0" eb="2">
      <t>ゼンコク</t>
    </rPh>
    <rPh sb="2" eb="4">
      <t>ヘイキン</t>
    </rPh>
    <phoneticPr fontId="2"/>
  </si>
  <si>
    <t>体重</t>
    <rPh sb="0" eb="2">
      <t>タイジュウ</t>
    </rPh>
    <phoneticPr fontId="2"/>
  </si>
  <si>
    <t>学級数</t>
    <rPh sb="0" eb="2">
      <t>ガッキュウ</t>
    </rPh>
    <rPh sb="2" eb="3">
      <t>スウ</t>
    </rPh>
    <phoneticPr fontId="2"/>
  </si>
  <si>
    <t>児童数</t>
    <rPh sb="0" eb="2">
      <t>ジドウ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</si>
  <si>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</si>
  <si>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職員数</t>
    <rPh sb="0" eb="3">
      <t>ショクインスウ</t>
    </rPh>
    <phoneticPr fontId="2"/>
  </si>
  <si>
    <t>1年</t>
    <rPh sb="0" eb="2">
      <t>１ネン</t>
    </rPh>
    <phoneticPr fontId="2"/>
  </si>
  <si>
    <t>生徒数</t>
    <rPh sb="0" eb="2">
      <t>セイト</t>
    </rPh>
    <rPh sb="2" eb="3">
      <t>スウ</t>
    </rPh>
    <phoneticPr fontId="2"/>
  </si>
  <si>
    <t>生徒数</t>
    <rPh sb="0" eb="3">
      <t>セイトスウ</t>
    </rPh>
    <phoneticPr fontId="2"/>
  </si>
  <si>
    <t xml:space="preserve">資料：鹿沼市教育委員会調 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</si>
  <si>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利用者数</t>
    <rPh sb="0" eb="3">
      <t>リヨウシャ</t>
    </rPh>
    <rPh sb="3" eb="4">
      <t>スウ</t>
    </rPh>
    <phoneticPr fontId="2"/>
  </si>
  <si>
    <t>清洲第一小学校</t>
    <rPh sb="0" eb="2">
      <t>キヨス</t>
    </rPh>
    <rPh sb="2" eb="4">
      <t>ダイイチ</t>
    </rPh>
    <rPh sb="4" eb="7">
      <t>ショウガッコウ</t>
    </rPh>
    <phoneticPr fontId="2"/>
  </si>
  <si>
    <t>清洲第二小学校</t>
    <rPh sb="0" eb="2">
      <t>キヨス</t>
    </rPh>
    <rPh sb="2" eb="4">
      <t>ダイニ</t>
    </rPh>
    <rPh sb="4" eb="7">
      <t>ショウガッコウ</t>
    </rPh>
    <phoneticPr fontId="2"/>
  </si>
  <si>
    <t>永野小学校</t>
    <rPh sb="0" eb="2">
      <t>ナガノ</t>
    </rPh>
    <rPh sb="2" eb="5">
      <t>ショウガッコウ</t>
    </rPh>
    <phoneticPr fontId="2"/>
  </si>
  <si>
    <t>粕尾小学校</t>
    <rPh sb="0" eb="1">
      <t>カス</t>
    </rPh>
    <rPh sb="1" eb="2">
      <t>オ</t>
    </rPh>
    <rPh sb="2" eb="5">
      <t>ショウガッコウ</t>
    </rPh>
    <phoneticPr fontId="2"/>
  </si>
  <si>
    <t>粟野中学校</t>
    <rPh sb="0" eb="2">
      <t>アワノ</t>
    </rPh>
    <rPh sb="2" eb="3">
      <t>チュウ</t>
    </rPh>
    <rPh sb="3" eb="5">
      <t>ガッコウ</t>
    </rPh>
    <phoneticPr fontId="2"/>
  </si>
  <si>
    <t>鹿沼図書館</t>
    <rPh sb="0" eb="2">
      <t>カヌマ</t>
    </rPh>
    <rPh sb="2" eb="5">
      <t>トショカン</t>
    </rPh>
    <phoneticPr fontId="2"/>
  </si>
  <si>
    <t>東分館</t>
    <rPh sb="0" eb="1">
      <t>ヒガシ</t>
    </rPh>
    <rPh sb="1" eb="3">
      <t>ブンカン</t>
    </rPh>
    <phoneticPr fontId="2"/>
  </si>
  <si>
    <t>粟野館</t>
    <rPh sb="0" eb="2">
      <t>アワノ</t>
    </rPh>
    <rPh sb="2" eb="3">
      <t>カン</t>
    </rPh>
    <phoneticPr fontId="2"/>
  </si>
  <si>
    <t>資料：鹿沼市各図書館調</t>
    <rPh sb="0" eb="2">
      <t>シリョウ</t>
    </rPh>
    <rPh sb="3" eb="6">
      <t>カヌマシ</t>
    </rPh>
    <rPh sb="6" eb="7">
      <t>カク</t>
    </rPh>
    <rPh sb="7" eb="10">
      <t>トショカン</t>
    </rPh>
    <rPh sb="10" eb="11">
      <t>シラ</t>
    </rPh>
    <phoneticPr fontId="2"/>
  </si>
  <si>
    <t>開館日数</t>
    <rPh sb="0" eb="2">
      <t>カイカン</t>
    </rPh>
    <rPh sb="2" eb="4">
      <t>ニッスウ</t>
    </rPh>
    <phoneticPr fontId="2"/>
  </si>
  <si>
    <t>個人</t>
    <rPh sb="0" eb="2">
      <t>コジン</t>
    </rPh>
    <phoneticPr fontId="2"/>
  </si>
  <si>
    <t>粟野地区公民館</t>
    <rPh sb="0" eb="2">
      <t>アワノ</t>
    </rPh>
    <rPh sb="2" eb="4">
      <t>チク</t>
    </rPh>
    <rPh sb="4" eb="7">
      <t>コウミンカン</t>
    </rPh>
    <phoneticPr fontId="2"/>
  </si>
  <si>
    <t>粟野総合運動公園</t>
    <rPh sb="0" eb="2">
      <t>アワノ</t>
    </rPh>
    <rPh sb="2" eb="4">
      <t>ソウゴウ</t>
    </rPh>
    <rPh sb="4" eb="8">
      <t>ウンドウコウエン</t>
    </rPh>
    <phoneticPr fontId="2"/>
  </si>
  <si>
    <t>陸上競技場
（サッカー）</t>
    <rPh sb="0" eb="2">
      <t>リクジョウ</t>
    </rPh>
    <rPh sb="2" eb="5">
      <t>キョウギジョウ</t>
    </rPh>
    <phoneticPr fontId="2"/>
  </si>
  <si>
    <t>ゲートボール場</t>
    <rPh sb="6" eb="7">
      <t>ジョウ</t>
    </rPh>
    <phoneticPr fontId="2"/>
  </si>
  <si>
    <t>大会議室</t>
    <rPh sb="0" eb="1">
      <t>ダイ</t>
    </rPh>
    <rPh sb="1" eb="4">
      <t>カイギシツ</t>
    </rPh>
    <phoneticPr fontId="2"/>
  </si>
  <si>
    <t>サウナ室</t>
    <rPh sb="3" eb="4">
      <t>シツ</t>
    </rPh>
    <phoneticPr fontId="2"/>
  </si>
  <si>
    <t>（各年度末現在）</t>
  </si>
  <si>
    <t>大ホール</t>
  </si>
  <si>
    <t>小ホール</t>
  </si>
  <si>
    <t>リハーサル室</t>
  </si>
  <si>
    <t>大会議室</t>
  </si>
  <si>
    <t>人員</t>
  </si>
  <si>
    <t>中会議室</t>
  </si>
  <si>
    <t>小会議室</t>
  </si>
  <si>
    <t>和室</t>
  </si>
  <si>
    <t>視聴覚室</t>
  </si>
  <si>
    <t>プラネタリウム</t>
  </si>
  <si>
    <t>天体観測室</t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</si>
  <si>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</t>
    </rPh>
    <phoneticPr fontId="2"/>
  </si>
  <si>
    <t>年　度</t>
    <rPh sb="0" eb="1">
      <t>トシ</t>
    </rPh>
    <rPh sb="2" eb="3">
      <t>タビ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</si>
  <si>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</si>
  <si>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(各年度末現在）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</si>
  <si>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（各年度末）</t>
    <rPh sb="1" eb="2">
      <t>カク</t>
    </rPh>
    <rPh sb="2" eb="5">
      <t>ネンドマツ</t>
    </rPh>
    <phoneticPr fontId="2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</si>
  <si>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2"/>
  </si>
  <si>
    <t>(単位:人）</t>
    <rPh sb="1" eb="3">
      <t>タンイ</t>
    </rPh>
    <rPh sb="4" eb="5">
      <t>ニン</t>
    </rPh>
    <phoneticPr fontId="2"/>
  </si>
  <si>
    <t>(各年度末）</t>
    <rPh sb="1" eb="2">
      <t>カク</t>
    </rPh>
    <rPh sb="2" eb="5">
      <t>ネンドマツ</t>
    </rPh>
    <phoneticPr fontId="2"/>
  </si>
  <si>
    <t>宿　　泊</t>
    <rPh sb="0" eb="1">
      <t>ヤド</t>
    </rPh>
    <rPh sb="3" eb="4">
      <t>ハク</t>
    </rPh>
    <phoneticPr fontId="2"/>
  </si>
  <si>
    <t>日帰り入浴</t>
    <rPh sb="0" eb="2">
      <t>ヒガエ</t>
    </rPh>
    <rPh sb="3" eb="5">
      <t>ニュウヨク</t>
    </rPh>
    <phoneticPr fontId="2"/>
  </si>
  <si>
    <t>粟野中学校</t>
    <rPh sb="0" eb="2">
      <t>アワノ</t>
    </rPh>
    <rPh sb="2" eb="5">
      <t>チュウガッコウ</t>
    </rPh>
    <phoneticPr fontId="2"/>
  </si>
  <si>
    <t>年次</t>
    <rPh sb="0" eb="2">
      <t>ネンジ</t>
    </rPh>
    <phoneticPr fontId="2"/>
  </si>
  <si>
    <t>学校数</t>
    <rPh sb="0" eb="2">
      <t>ガッコウ</t>
    </rPh>
    <rPh sb="2" eb="3">
      <t>スウ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</si>
  <si>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</si>
  <si>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</si>
  <si>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</si>
  <si>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</si>
  <si>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</si>
  <si>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</si>
  <si>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小会議室</t>
    <rPh sb="0" eb="1">
      <t>ショウ</t>
    </rPh>
    <rPh sb="1" eb="4">
      <t>カイギシツ</t>
    </rPh>
    <phoneticPr fontId="2"/>
  </si>
  <si>
    <t xml:space="preserve"> 小 学 校</t>
    <rPh sb="1" eb="6">
      <t>ショウガッコウ</t>
    </rPh>
    <phoneticPr fontId="2"/>
  </si>
  <si>
    <t>中 学 校</t>
    <rPh sb="0" eb="5">
      <t>チュウガッコウ</t>
    </rPh>
    <phoneticPr fontId="2"/>
  </si>
  <si>
    <t>（各年5月1日現在）</t>
    <rPh sb="1" eb="2">
      <t>カク</t>
    </rPh>
    <rPh sb="2" eb="3">
      <t>ヘイセイ１２ネン</t>
    </rPh>
    <rPh sb="3" eb="5">
      <t>５ガツ</t>
    </rPh>
    <rPh sb="5" eb="7">
      <t>１ニチ</t>
    </rPh>
    <rPh sb="7" eb="9">
      <t>ゲンザイ</t>
    </rPh>
    <phoneticPr fontId="2"/>
  </si>
  <si>
    <t>（単位：人・％）</t>
    <rPh sb="1" eb="3">
      <t>タンイ</t>
    </rPh>
    <rPh sb="4" eb="5">
      <t>ヒト</t>
    </rPh>
    <phoneticPr fontId="2"/>
  </si>
  <si>
    <t>資料：鹿沼市立図書館調･図書館東分館・図書館粟野館・広域視聴覚ライブラリー調</t>
    <rPh sb="0" eb="2">
      <t>シリョウ</t>
    </rPh>
    <rPh sb="3" eb="7">
      <t>カヌマシリツ</t>
    </rPh>
    <rPh sb="7" eb="10">
      <t>トショカン</t>
    </rPh>
    <rPh sb="10" eb="11">
      <t>シラ</t>
    </rPh>
    <rPh sb="12" eb="15">
      <t>トショカン</t>
    </rPh>
    <rPh sb="15" eb="16">
      <t>ヒガシ</t>
    </rPh>
    <rPh sb="16" eb="18">
      <t>ブンカン</t>
    </rPh>
    <rPh sb="19" eb="22">
      <t>トショカン</t>
    </rPh>
    <rPh sb="22" eb="24">
      <t>アワノ</t>
    </rPh>
    <rPh sb="24" eb="25">
      <t>カン</t>
    </rPh>
    <rPh sb="26" eb="28">
      <t>コウイキ</t>
    </rPh>
    <rPh sb="28" eb="31">
      <t>シチョウカク</t>
    </rPh>
    <rPh sb="37" eb="38">
      <t>チョウ</t>
    </rPh>
    <phoneticPr fontId="2"/>
  </si>
  <si>
    <t>中会議室</t>
    <rPh sb="0" eb="1">
      <t>チュウ</t>
    </rPh>
    <rPh sb="1" eb="4">
      <t>カイギシツ</t>
    </rPh>
    <phoneticPr fontId="2"/>
  </si>
  <si>
    <t>サッカー場</t>
    <rPh sb="4" eb="5">
      <t>ジョウ</t>
    </rPh>
    <phoneticPr fontId="2"/>
  </si>
  <si>
    <t>中学生以下</t>
    <rPh sb="0" eb="3">
      <t>チュウガクセイ</t>
    </rPh>
    <rPh sb="3" eb="5">
      <t>イカ</t>
    </rPh>
    <phoneticPr fontId="2"/>
  </si>
  <si>
    <t>宿泊施設利用人数</t>
    <rPh sb="0" eb="2">
      <t>シュクハク</t>
    </rPh>
    <rPh sb="2" eb="4">
      <t>シセツ</t>
    </rPh>
    <rPh sb="4" eb="6">
      <t>リヨウ</t>
    </rPh>
    <rPh sb="6" eb="8">
      <t>ニンズウ</t>
    </rPh>
    <phoneticPr fontId="2"/>
  </si>
  <si>
    <t>体験施設利用人数</t>
    <rPh sb="0" eb="2">
      <t>タイケン</t>
    </rPh>
    <rPh sb="2" eb="4">
      <t>シセツ</t>
    </rPh>
    <rPh sb="4" eb="6">
      <t>リヨウ</t>
    </rPh>
    <rPh sb="6" eb="8">
      <t>ニンズウ</t>
    </rPh>
    <phoneticPr fontId="2"/>
  </si>
  <si>
    <t>一般利用</t>
    <rPh sb="0" eb="2">
      <t>イッパン</t>
    </rPh>
    <rPh sb="2" eb="4">
      <t>リヨウ</t>
    </rPh>
    <phoneticPr fontId="2"/>
  </si>
  <si>
    <t>学校利用</t>
    <rPh sb="0" eb="2">
      <t>ガッコウ</t>
    </rPh>
    <rPh sb="2" eb="4">
      <t>リヨウ</t>
    </rPh>
    <phoneticPr fontId="2"/>
  </si>
  <si>
    <t>一　般</t>
    <rPh sb="0" eb="1">
      <t>イチ</t>
    </rPh>
    <rPh sb="2" eb="3">
      <t>ハン</t>
    </rPh>
    <phoneticPr fontId="2"/>
  </si>
  <si>
    <t>食生活情報室
（調理室）</t>
  </si>
  <si>
    <t>マルチメディア
ホール</t>
  </si>
  <si>
    <t>粟野地区公民館</t>
  </si>
  <si>
    <t>粕尾地区公民館</t>
  </si>
  <si>
    <t>永野地区公民館</t>
  </si>
  <si>
    <t>清洲地区公民館</t>
  </si>
  <si>
    <t>資料：市民部調</t>
    <rPh sb="0" eb="2">
      <t>シリョウ</t>
    </rPh>
    <rPh sb="3" eb="5">
      <t>シミン</t>
    </rPh>
    <rPh sb="5" eb="6">
      <t>ブ</t>
    </rPh>
    <rPh sb="6" eb="7">
      <t>シラ</t>
    </rPh>
    <phoneticPr fontId="2"/>
  </si>
  <si>
    <t>東部台地区公民館</t>
    <rPh sb="0" eb="2">
      <t>トウブ</t>
    </rPh>
    <rPh sb="2" eb="3">
      <t>ダイ</t>
    </rPh>
    <rPh sb="3" eb="5">
      <t>チク</t>
    </rPh>
    <rPh sb="5" eb="8">
      <t>コウミンカン</t>
    </rPh>
    <phoneticPr fontId="2"/>
  </si>
  <si>
    <t>多目的ギャラリー
（展示室）</t>
    <rPh sb="0" eb="3">
      <t>タモクテキ</t>
    </rPh>
    <phoneticPr fontId="2"/>
  </si>
  <si>
    <t>資料：鹿沼市教育委員会調</t>
    <rPh sb="3" eb="5">
      <t>カヌマ</t>
    </rPh>
    <rPh sb="5" eb="6">
      <t>シ</t>
    </rPh>
    <rPh sb="6" eb="8">
      <t>キョウイク</t>
    </rPh>
    <rPh sb="8" eb="10">
      <t>イイン</t>
    </rPh>
    <rPh sb="10" eb="11">
      <t>カイ</t>
    </rPh>
    <phoneticPr fontId="2"/>
  </si>
  <si>
    <t>2年</t>
    <rPh sb="1" eb="2">
      <t>ネン</t>
    </rPh>
    <phoneticPr fontId="2"/>
  </si>
  <si>
    <t>児　　　童　　　数</t>
    <rPh sb="0" eb="1">
      <t>ジ</t>
    </rPh>
    <rPh sb="4" eb="5">
      <t>ワラベ</t>
    </rPh>
    <rPh sb="8" eb="9">
      <t>スウ</t>
    </rPh>
    <phoneticPr fontId="2"/>
  </si>
  <si>
    <t>生　　　徒　　　数</t>
    <rPh sb="0" eb="1">
      <t>ショウ</t>
    </rPh>
    <rPh sb="4" eb="5">
      <t>ト</t>
    </rPh>
    <rPh sb="8" eb="9">
      <t>カズ</t>
    </rPh>
    <phoneticPr fontId="2"/>
  </si>
  <si>
    <t>国登録</t>
    <rPh sb="0" eb="1">
      <t>クニ</t>
    </rPh>
    <rPh sb="1" eb="3">
      <t>トウロク</t>
    </rPh>
    <phoneticPr fontId="2"/>
  </si>
  <si>
    <t>フットサル場</t>
    <rPh sb="5" eb="6">
      <t>ジョウ</t>
    </rPh>
    <phoneticPr fontId="2"/>
  </si>
  <si>
    <t>市民活動情報室</t>
    <rPh sb="2" eb="4">
      <t>カツドウ</t>
    </rPh>
    <phoneticPr fontId="2"/>
  </si>
  <si>
    <t>その他</t>
    <rPh sb="2" eb="3">
      <t>タ</t>
    </rPh>
    <phoneticPr fontId="2"/>
  </si>
  <si>
    <t>(各年度末）</t>
    <rPh sb="1" eb="2">
      <t>カク</t>
    </rPh>
    <rPh sb="2" eb="3">
      <t>ネン</t>
    </rPh>
    <rPh sb="3" eb="4">
      <t>ド</t>
    </rPh>
    <rPh sb="4" eb="5">
      <t>スエ</t>
    </rPh>
    <phoneticPr fontId="2"/>
  </si>
  <si>
    <t>小計</t>
    <rPh sb="0" eb="2">
      <t>ショウケイ</t>
    </rPh>
    <phoneticPr fontId="2"/>
  </si>
  <si>
    <t>館外貸出点数</t>
    <rPh sb="0" eb="1">
      <t>カン</t>
    </rPh>
    <rPh sb="1" eb="2">
      <t>ガイ</t>
    </rPh>
    <rPh sb="2" eb="4">
      <t>カシダシ</t>
    </rPh>
    <rPh sb="4" eb="6">
      <t>テンスウ</t>
    </rPh>
    <phoneticPr fontId="2"/>
  </si>
  <si>
    <t>（各年5月1日現在）</t>
    <rPh sb="1" eb="3">
      <t>カクネン</t>
    </rPh>
    <rPh sb="3" eb="5">
      <t>５ガツ</t>
    </rPh>
    <rPh sb="5" eb="7">
      <t>１ニチ</t>
    </rPh>
    <rPh sb="7" eb="9">
      <t>ゲンザイ</t>
    </rPh>
    <phoneticPr fontId="2"/>
  </si>
  <si>
    <t>（各年5月1日現在）</t>
    <rPh sb="1" eb="2">
      <t>カク</t>
    </rPh>
    <rPh sb="2" eb="3">
      <t>ネン</t>
    </rPh>
    <rPh sb="3" eb="5">
      <t>５ガツ</t>
    </rPh>
    <rPh sb="5" eb="7">
      <t>１ニチ</t>
    </rPh>
    <rPh sb="7" eb="9">
      <t>ゲンザイ</t>
    </rPh>
    <phoneticPr fontId="2"/>
  </si>
  <si>
    <t>小学校児童数</t>
    <rPh sb="0" eb="3">
      <t>ショウガッコウ</t>
    </rPh>
    <rPh sb="3" eb="5">
      <t>ジドウ</t>
    </rPh>
    <rPh sb="5" eb="6">
      <t>スウ</t>
    </rPh>
    <phoneticPr fontId="2"/>
  </si>
  <si>
    <t>中学校生徒数</t>
    <rPh sb="0" eb="3">
      <t>チュウガッコウ</t>
    </rPh>
    <rPh sb="3" eb="6">
      <t>セイトスウ</t>
    </rPh>
    <phoneticPr fontId="2"/>
  </si>
  <si>
    <t>小学校教員数</t>
    <rPh sb="0" eb="3">
      <t>ショウガッコウ</t>
    </rPh>
    <rPh sb="3" eb="5">
      <t>キョウイン</t>
    </rPh>
    <rPh sb="5" eb="6">
      <t>スウ</t>
    </rPh>
    <phoneticPr fontId="2"/>
  </si>
  <si>
    <t>中学校教員数</t>
    <rPh sb="0" eb="3">
      <t>チュウガッコウ</t>
    </rPh>
    <rPh sb="3" eb="5">
      <t>キョウイン</t>
    </rPh>
    <rPh sb="5" eb="6">
      <t>スウ</t>
    </rPh>
    <phoneticPr fontId="2"/>
  </si>
  <si>
    <t>大人
利用人数</t>
    <rPh sb="0" eb="2">
      <t>オトナ</t>
    </rPh>
    <rPh sb="3" eb="5">
      <t>リヨウ</t>
    </rPh>
    <rPh sb="5" eb="7">
      <t>ニンズウ</t>
    </rPh>
    <phoneticPr fontId="2"/>
  </si>
  <si>
    <t>小人
利用人数</t>
    <rPh sb="0" eb="1">
      <t>ショウ</t>
    </rPh>
    <rPh sb="1" eb="2">
      <t>ジン</t>
    </rPh>
    <rPh sb="3" eb="5">
      <t>リヨウ</t>
    </rPh>
    <rPh sb="5" eb="7">
      <t>ニンズウ</t>
    </rPh>
    <phoneticPr fontId="2"/>
  </si>
  <si>
    <t>幼児
利用人数</t>
    <rPh sb="0" eb="2">
      <t>ヨウジ</t>
    </rPh>
    <rPh sb="3" eb="5">
      <t>リヨウ</t>
    </rPh>
    <rPh sb="5" eb="7">
      <t>ニンズウ</t>
    </rPh>
    <phoneticPr fontId="2"/>
  </si>
  <si>
    <t>-</t>
    <phoneticPr fontId="2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</si>
  <si>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3">
      <t>ニュウガク</t>
    </rPh>
    <rPh sb="13" eb="14">
      <t>シャ</t>
    </rPh>
    <phoneticPr fontId="2"/>
  </si>
  <si>
    <t>就職者</t>
    <rPh sb="0" eb="2">
      <t>シュウショク</t>
    </rPh>
    <rPh sb="2" eb="3">
      <t>シャ</t>
    </rPh>
    <phoneticPr fontId="2"/>
  </si>
  <si>
    <t>就職進学者（再掲）</t>
    <rPh sb="0" eb="2">
      <t>シュウショク</t>
    </rPh>
    <rPh sb="2" eb="5">
      <t>シンガクシャ</t>
    </rPh>
    <rPh sb="6" eb="8">
      <t>サイケイ</t>
    </rPh>
    <phoneticPr fontId="2"/>
  </si>
  <si>
    <t>高等学校等
進学者</t>
    <rPh sb="0" eb="2">
      <t>コウトウ</t>
    </rPh>
    <rPh sb="2" eb="4">
      <t>ガッコウ</t>
    </rPh>
    <rPh sb="4" eb="5">
      <t>ナド</t>
    </rPh>
    <rPh sb="6" eb="8">
      <t>シンガク</t>
    </rPh>
    <rPh sb="8" eb="9">
      <t>シャ</t>
    </rPh>
    <phoneticPr fontId="2"/>
  </si>
  <si>
    <t>大学等進学者</t>
    <rPh sb="0" eb="2">
      <t>ダイガク</t>
    </rPh>
    <rPh sb="2" eb="3">
      <t>ナド</t>
    </rPh>
    <rPh sb="3" eb="5">
      <t>シンガク</t>
    </rPh>
    <rPh sb="5" eb="6">
      <t>シャ</t>
    </rPh>
    <phoneticPr fontId="2"/>
  </si>
  <si>
    <t>大学等進学率（％）</t>
    <rPh sb="0" eb="2">
      <t>ダイガク</t>
    </rPh>
    <rPh sb="2" eb="3">
      <t>ナド</t>
    </rPh>
    <rPh sb="3" eb="5">
      <t>シンガク</t>
    </rPh>
    <rPh sb="5" eb="6">
      <t>リツ</t>
    </rPh>
    <phoneticPr fontId="2"/>
  </si>
  <si>
    <t>年　　度</t>
    <rPh sb="0" eb="1">
      <t>トシ</t>
    </rPh>
    <rPh sb="3" eb="4">
      <t>ド</t>
    </rPh>
    <phoneticPr fontId="2"/>
  </si>
  <si>
    <t>件　数</t>
    <rPh sb="0" eb="1">
      <t>ケン</t>
    </rPh>
    <rPh sb="2" eb="3">
      <t>スウ</t>
    </rPh>
    <phoneticPr fontId="2"/>
  </si>
  <si>
    <t>人　数</t>
    <rPh sb="0" eb="1">
      <t>ヒト</t>
    </rPh>
    <rPh sb="2" eb="3">
      <t>スウ</t>
    </rPh>
    <phoneticPr fontId="2"/>
  </si>
  <si>
    <t>件　　数</t>
    <rPh sb="0" eb="1">
      <t>ケン</t>
    </rPh>
    <rPh sb="3" eb="4">
      <t>スウ</t>
    </rPh>
    <phoneticPr fontId="2"/>
  </si>
  <si>
    <t>1年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</si>
  <si>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</si>
  <si>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</si>
  <si>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</si>
  <si>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</si>
  <si>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15-3　　　市　内　小　中　学　校　の　概　況</t>
    <rPh sb="7" eb="8">
      <t>シ</t>
    </rPh>
    <rPh sb="9" eb="10">
      <t>ウチ</t>
    </rPh>
    <rPh sb="11" eb="12">
      <t>ショウ</t>
    </rPh>
    <rPh sb="13" eb="14">
      <t>ナカ</t>
    </rPh>
    <phoneticPr fontId="2"/>
  </si>
  <si>
    <t>粟野小学校</t>
    <rPh sb="0" eb="2">
      <t>アワノ</t>
    </rPh>
    <rPh sb="2" eb="5">
      <t>ショウガッコウ</t>
    </rPh>
    <phoneticPr fontId="2"/>
  </si>
  <si>
    <t>会議室A　　　　</t>
    <phoneticPr fontId="2"/>
  </si>
  <si>
    <t>会議室B</t>
    <phoneticPr fontId="2"/>
  </si>
  <si>
    <t>イベントホール</t>
    <phoneticPr fontId="2"/>
  </si>
  <si>
    <t>資料：鹿沼市教育委員会（施設台帳）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</si>
  <si>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>資料：鹿沼市教育委員会（施設台帳） 　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</si>
  <si>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>鹿沼平均</t>
    <rPh sb="0" eb="2">
      <t>カヌマ</t>
    </rPh>
    <rPh sb="2" eb="4">
      <t>ヘイキン</t>
    </rPh>
    <phoneticPr fontId="2"/>
  </si>
  <si>
    <t>資料：学校基本調査報告書</t>
    <rPh sb="0" eb="2">
      <t>シリョウ</t>
    </rPh>
    <rPh sb="3" eb="5">
      <t>ガッコウ</t>
    </rPh>
    <rPh sb="5" eb="7">
      <t>キホン</t>
    </rPh>
    <rPh sb="7" eb="9">
      <t>チョウサ</t>
    </rPh>
    <rPh sb="9" eb="12">
      <t>ホウコクショ</t>
    </rPh>
    <phoneticPr fontId="2"/>
  </si>
  <si>
    <r>
      <t>　</t>
    </r>
    <r>
      <rPr>
        <b/>
        <sz val="24"/>
        <rFont val="Century"/>
        <family val="1"/>
      </rPr>
      <t>15</t>
    </r>
    <r>
      <rPr>
        <b/>
        <sz val="24"/>
        <rFont val="ＭＳ Ｐ明朝"/>
        <family val="1"/>
        <charset val="128"/>
      </rPr>
      <t>　教育・文化</t>
    </r>
    <r>
      <rPr>
        <sz val="24"/>
        <rFont val="Century"/>
        <family val="1"/>
      </rPr>
      <t xml:space="preserve"> </t>
    </r>
    <rPh sb="4" eb="6">
      <t>キョウイク</t>
    </rPh>
    <rPh sb="7" eb="9">
      <t>ブンカ</t>
    </rPh>
    <phoneticPr fontId="2"/>
  </si>
  <si>
    <r>
      <t>登録者数（累計）</t>
    </r>
    <r>
      <rPr>
        <sz val="9"/>
        <rFont val="ＭＳ Ｐ明朝"/>
        <family val="1"/>
        <charset val="128"/>
      </rPr>
      <t xml:space="preserve"> ※</t>
    </r>
    <rPh sb="0" eb="2">
      <t>トウロク</t>
    </rPh>
    <rPh sb="2" eb="3">
      <t>シャ</t>
    </rPh>
    <rPh sb="3" eb="4">
      <t>スウ</t>
    </rPh>
    <rPh sb="5" eb="7">
      <t>ルイケイ</t>
    </rPh>
    <phoneticPr fontId="2"/>
  </si>
  <si>
    <t>（注1）　※印は、全館共通のため区分ができない</t>
    <rPh sb="1" eb="2">
      <t>チュウ</t>
    </rPh>
    <rPh sb="6" eb="7">
      <t>シルシ</t>
    </rPh>
    <rPh sb="9" eb="11">
      <t>ゼンカン</t>
    </rPh>
    <rPh sb="11" eb="13">
      <t>キョウツウ</t>
    </rPh>
    <rPh sb="16" eb="18">
      <t>クブン</t>
    </rPh>
    <phoneticPr fontId="2"/>
  </si>
  <si>
    <t>プール</t>
    <phoneticPr fontId="2"/>
  </si>
  <si>
    <t>LD</t>
    <phoneticPr fontId="2"/>
  </si>
  <si>
    <t>１６ミリ
フィルム</t>
    <phoneticPr fontId="2"/>
  </si>
  <si>
    <t>DVD</t>
    <phoneticPr fontId="2"/>
  </si>
  <si>
    <t>ビデオ
テープ</t>
    <phoneticPr fontId="2"/>
  </si>
  <si>
    <t>カセット
テープ</t>
    <phoneticPr fontId="2"/>
  </si>
  <si>
    <t>CD</t>
    <phoneticPr fontId="2"/>
  </si>
  <si>
    <t>ﾚﾌｧﾚﾝｽ</t>
    <phoneticPr fontId="2"/>
  </si>
  <si>
    <t>年　　度</t>
    <phoneticPr fontId="2"/>
  </si>
  <si>
    <t>多目的広場</t>
    <phoneticPr fontId="2"/>
  </si>
  <si>
    <t>テニスコート</t>
    <phoneticPr fontId="2"/>
  </si>
  <si>
    <t>メイン
アリーナ</t>
    <phoneticPr fontId="2"/>
  </si>
  <si>
    <t>サブ
アリーナ</t>
    <phoneticPr fontId="2"/>
  </si>
  <si>
    <t>1(2)</t>
    <phoneticPr fontId="2"/>
  </si>
  <si>
    <t>年　　度</t>
    <phoneticPr fontId="2"/>
  </si>
  <si>
    <t>マルチメディア
講義室</t>
    <phoneticPr fontId="2"/>
  </si>
  <si>
    <t>学習室１</t>
    <phoneticPr fontId="2"/>
  </si>
  <si>
    <t>子育て情報室</t>
    <phoneticPr fontId="2"/>
  </si>
  <si>
    <t xml:space="preserve">マルチメディア
ヘルスケアルーム </t>
    <phoneticPr fontId="2"/>
  </si>
  <si>
    <t>年　度</t>
    <phoneticPr fontId="2"/>
  </si>
  <si>
    <t>第２和室</t>
    <phoneticPr fontId="2"/>
  </si>
  <si>
    <t>第１和室</t>
    <phoneticPr fontId="2"/>
  </si>
  <si>
    <t>ギャラリー</t>
    <phoneticPr fontId="2"/>
  </si>
  <si>
    <t>教員一人あたり児童数</t>
    <rPh sb="0" eb="2">
      <t>キョウイン</t>
    </rPh>
    <rPh sb="2" eb="4">
      <t>ヒトリ</t>
    </rPh>
    <rPh sb="7" eb="9">
      <t>ジドウ</t>
    </rPh>
    <rPh sb="9" eb="10">
      <t>スウ</t>
    </rPh>
    <phoneticPr fontId="2"/>
  </si>
  <si>
    <t>教員一人あたり生徒数</t>
    <rPh sb="0" eb="2">
      <t>キョウイン</t>
    </rPh>
    <rPh sb="2" eb="4">
      <t>ヒトリ</t>
    </rPh>
    <rPh sb="7" eb="10">
      <t>セイトスウ</t>
    </rPh>
    <phoneticPr fontId="2"/>
  </si>
  <si>
    <t>(単位：団体 ・人）</t>
    <rPh sb="1" eb="3">
      <t>タンイ</t>
    </rPh>
    <rPh sb="4" eb="6">
      <t>ダンタイ</t>
    </rPh>
    <rPh sb="8" eb="9">
      <t>ニン</t>
    </rPh>
    <phoneticPr fontId="2"/>
  </si>
  <si>
    <t>ＰＴＡ</t>
    <phoneticPr fontId="2"/>
  </si>
  <si>
    <t>子ども会育成会</t>
    <rPh sb="0" eb="1">
      <t>コ</t>
    </rPh>
    <rPh sb="3" eb="4">
      <t>カイ</t>
    </rPh>
    <rPh sb="4" eb="7">
      <t>イクセイカイ</t>
    </rPh>
    <phoneticPr fontId="2"/>
  </si>
  <si>
    <t>青年団体</t>
    <rPh sb="0" eb="2">
      <t>セイネン</t>
    </rPh>
    <rPh sb="2" eb="4">
      <t>ダンタイ</t>
    </rPh>
    <phoneticPr fontId="2"/>
  </si>
  <si>
    <t>団体数</t>
    <rPh sb="0" eb="2">
      <t>ダンタイ</t>
    </rPh>
    <rPh sb="2" eb="3">
      <t>スウ</t>
    </rPh>
    <phoneticPr fontId="2"/>
  </si>
  <si>
    <t>会員数</t>
    <rPh sb="0" eb="3">
      <t>カイインスウ</t>
    </rPh>
    <phoneticPr fontId="2"/>
  </si>
  <si>
    <t>支部数</t>
    <rPh sb="0" eb="2">
      <t>シブ</t>
    </rPh>
    <rPh sb="2" eb="3">
      <t>スウ</t>
    </rPh>
    <phoneticPr fontId="2"/>
  </si>
  <si>
    <t>競技団体</t>
    <rPh sb="0" eb="2">
      <t>キョウギ</t>
    </rPh>
    <rPh sb="2" eb="4">
      <t>ダンタイ</t>
    </rPh>
    <phoneticPr fontId="2"/>
  </si>
  <si>
    <t>団数</t>
    <rPh sb="0" eb="1">
      <t>ダン</t>
    </rPh>
    <rPh sb="1" eb="2">
      <t>スウ</t>
    </rPh>
    <phoneticPr fontId="2"/>
  </si>
  <si>
    <t>団員数</t>
    <rPh sb="0" eb="2">
      <t>ダンイン</t>
    </rPh>
    <rPh sb="2" eb="3">
      <t>スウ</t>
    </rPh>
    <phoneticPr fontId="2"/>
  </si>
  <si>
    <t>指導者</t>
    <rPh sb="0" eb="2">
      <t>シドウ</t>
    </rPh>
    <rPh sb="2" eb="3">
      <t>シャ</t>
    </rPh>
    <phoneticPr fontId="2"/>
  </si>
  <si>
    <t>　　　　　　　　15-4　　　高　等　学　校　概　況</t>
    <rPh sb="15" eb="18">
      <t>コウトウ</t>
    </rPh>
    <rPh sb="19" eb="22">
      <t>ガッコウ</t>
    </rPh>
    <rPh sb="23" eb="26">
      <t>ガイキョウ</t>
    </rPh>
    <phoneticPr fontId="2"/>
  </si>
  <si>
    <t>県 平 均</t>
    <rPh sb="0" eb="1">
      <t>ケン</t>
    </rPh>
    <rPh sb="2" eb="3">
      <t>ヒラ</t>
    </rPh>
    <rPh sb="4" eb="5">
      <t>ヒトシ</t>
    </rPh>
    <phoneticPr fontId="2"/>
  </si>
  <si>
    <t>県平均</t>
    <phoneticPr fontId="2"/>
  </si>
  <si>
    <t>小                                学                                 校</t>
    <rPh sb="0" eb="1">
      <t>ショウ</t>
    </rPh>
    <rPh sb="33" eb="34">
      <t>ガク</t>
    </rPh>
    <rPh sb="67" eb="68">
      <t>コウ</t>
    </rPh>
    <phoneticPr fontId="2"/>
  </si>
  <si>
    <t>卒業者
総数</t>
    <rPh sb="0" eb="3">
      <t>ソツギョウシャ</t>
    </rPh>
    <rPh sb="4" eb="6">
      <t>ソウスウ</t>
    </rPh>
    <phoneticPr fontId="2"/>
  </si>
  <si>
    <t>卒業者
総数</t>
    <phoneticPr fontId="2"/>
  </si>
  <si>
    <t>平成29年度</t>
    <rPh sb="0" eb="2">
      <t>ヘイセイ</t>
    </rPh>
    <rPh sb="4" eb="6">
      <t>ネンド</t>
    </rPh>
    <phoneticPr fontId="2"/>
  </si>
  <si>
    <t>鹿沼図書館</t>
    <phoneticPr fontId="2"/>
  </si>
  <si>
    <t>東分館</t>
    <phoneticPr fontId="2"/>
  </si>
  <si>
    <t>粟野館</t>
    <phoneticPr fontId="2"/>
  </si>
  <si>
    <t>視聴覚
ライブラリー</t>
    <rPh sb="0" eb="3">
      <t>シチョウカク</t>
    </rPh>
    <phoneticPr fontId="2"/>
  </si>
  <si>
    <t>計</t>
    <rPh sb="0" eb="1">
      <t>ケイ</t>
    </rPh>
    <phoneticPr fontId="2"/>
  </si>
  <si>
    <t>（注）　清洲第二・永野小学校は、社会体育施設プールを使用</t>
    <phoneticPr fontId="2"/>
  </si>
  <si>
    <t>-</t>
    <phoneticPr fontId="2"/>
  </si>
  <si>
    <t>平成28年</t>
    <phoneticPr fontId="2"/>
  </si>
  <si>
    <t>一時的な仕事
に就いた者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</si>
  <si>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（注2）　一般書には、郷土資料、参考図書、グリーンライブラリー、ハンディキャップ、雑誌、視聴覚資料を含む</t>
    <rPh sb="1" eb="2">
      <t>チュウ</t>
    </rPh>
    <rPh sb="5" eb="8">
      <t>イッパンショ</t>
    </rPh>
    <rPh sb="11" eb="13">
      <t>キョウド</t>
    </rPh>
    <rPh sb="13" eb="15">
      <t>シリョウ</t>
    </rPh>
    <rPh sb="16" eb="18">
      <t>サンコウ</t>
    </rPh>
    <rPh sb="18" eb="20">
      <t>トショ</t>
    </rPh>
    <rPh sb="41" eb="43">
      <t>ザッシ</t>
    </rPh>
    <rPh sb="44" eb="47">
      <t>シチョウカク</t>
    </rPh>
    <rPh sb="47" eb="49">
      <t>シリョウ</t>
    </rPh>
    <rPh sb="50" eb="51">
      <t>フク</t>
    </rPh>
    <phoneticPr fontId="2"/>
  </si>
  <si>
    <t>平成27年</t>
    <phoneticPr fontId="2"/>
  </si>
  <si>
    <t>平成28年</t>
    <phoneticPr fontId="2"/>
  </si>
  <si>
    <t>平成29年</t>
    <phoneticPr fontId="2"/>
  </si>
  <si>
    <t>平成30年</t>
    <rPh sb="0" eb="2">
      <t>ヘイセイ</t>
    </rPh>
    <phoneticPr fontId="2"/>
  </si>
  <si>
    <t>専修学校（一般過程）等入学者</t>
    <rPh sb="5" eb="7">
      <t>イッパン</t>
    </rPh>
    <rPh sb="7" eb="9">
      <t>カテイ</t>
    </rPh>
    <phoneticPr fontId="2"/>
  </si>
  <si>
    <t>ﾊﾝﾃﾞｨｷｬｯﾌﾟ資料</t>
    <rPh sb="10" eb="12">
      <t>シリョウ</t>
    </rPh>
    <phoneticPr fontId="2"/>
  </si>
  <si>
    <t>鹿沼
図書館</t>
    <rPh sb="0" eb="2">
      <t>カヌマ</t>
    </rPh>
    <rPh sb="3" eb="6">
      <t>トショカン</t>
    </rPh>
    <phoneticPr fontId="2"/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</si>
  <si>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</si>
  <si>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3">
      <t>ニュウガク</t>
    </rPh>
    <rPh sb="13" eb="14">
      <t>シャ</t>
    </rPh>
    <phoneticPr fontId="2"/>
  </si>
  <si>
    <t>公共職業能力開施設等入学者</t>
    <rPh sb="0" eb="2">
      <t>コウキョウ</t>
    </rPh>
    <rPh sb="2" eb="4">
      <t>ショクギョウ</t>
    </rPh>
    <rPh sb="4" eb="6">
      <t>ノウリョク</t>
    </rPh>
    <rPh sb="6" eb="7">
      <t>カイ</t>
    </rPh>
    <rPh sb="7" eb="9">
      <t>シセツ</t>
    </rPh>
    <rPh sb="9" eb="10">
      <t>ナド</t>
    </rPh>
    <rPh sb="10" eb="13">
      <t>ニュウガクシャ</t>
    </rPh>
    <phoneticPr fontId="2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</si>
  <si>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2"/>
  </si>
  <si>
    <t>粟野勤労体育センター</t>
    <rPh sb="0" eb="2">
      <t>アワノ</t>
    </rPh>
    <rPh sb="2" eb="4">
      <t>キンロウ</t>
    </rPh>
    <rPh sb="4" eb="6">
      <t>タイイク</t>
    </rPh>
    <phoneticPr fontId="2"/>
  </si>
  <si>
    <t>粟野トレーニングセンター</t>
    <rPh sb="0" eb="2">
      <t>アワノ</t>
    </rPh>
    <phoneticPr fontId="2"/>
  </si>
  <si>
    <t>粟野Ｂ＆Ｇ海洋センター</t>
    <rPh sb="0" eb="2">
      <t>アワノ</t>
    </rPh>
    <rPh sb="5" eb="7">
      <t>カイヨウ</t>
    </rPh>
    <phoneticPr fontId="2"/>
  </si>
  <si>
    <t>（各年度末現在）</t>
    <phoneticPr fontId="2"/>
  </si>
  <si>
    <t>合計</t>
    <rPh sb="0" eb="1">
      <t>ゴウ</t>
    </rPh>
    <rPh sb="1" eb="2">
      <t>ケイ</t>
    </rPh>
    <phoneticPr fontId="2"/>
  </si>
  <si>
    <t>年度</t>
    <rPh sb="0" eb="1">
      <t>トシ</t>
    </rPh>
    <rPh sb="1" eb="2">
      <t>ド</t>
    </rPh>
    <phoneticPr fontId="2"/>
  </si>
  <si>
    <t>考古資料</t>
    <rPh sb="0" eb="2">
      <t>コウコ</t>
    </rPh>
    <rPh sb="2" eb="4">
      <t>シリョウ</t>
    </rPh>
    <phoneticPr fontId="2"/>
  </si>
  <si>
    <t>歴史資料</t>
    <rPh sb="0" eb="2">
      <t>レキシ</t>
    </rPh>
    <rPh sb="2" eb="4">
      <t>シリョウ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</si>
  <si>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</si>
  <si>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有形
文化財</t>
    <rPh sb="0" eb="2">
      <t>ユウケイ</t>
    </rPh>
    <rPh sb="3" eb="6">
      <t>ブンカザイ</t>
    </rPh>
    <phoneticPr fontId="2"/>
  </si>
  <si>
    <t>民俗
文化財</t>
    <rPh sb="0" eb="2">
      <t>ミンゾク</t>
    </rPh>
    <rPh sb="3" eb="6">
      <t>ブンカザイ</t>
    </rPh>
    <phoneticPr fontId="2"/>
  </si>
  <si>
    <t>無形民俗
文化財</t>
    <rPh sb="0" eb="2">
      <t>ムケイ</t>
    </rPh>
    <rPh sb="2" eb="4">
      <t>ミンゾク</t>
    </rPh>
    <rPh sb="5" eb="6">
      <t>ブン</t>
    </rPh>
    <rPh sb="6" eb="7">
      <t>カ</t>
    </rPh>
    <rPh sb="7" eb="8">
      <t>ザイ</t>
    </rPh>
    <phoneticPr fontId="2"/>
  </si>
  <si>
    <t>天然
記念物</t>
    <rPh sb="0" eb="2">
      <t>テンネン</t>
    </rPh>
    <rPh sb="3" eb="4">
      <t>キ</t>
    </rPh>
    <rPh sb="4" eb="5">
      <t>ネン</t>
    </rPh>
    <rPh sb="5" eb="6">
      <t>ブツ</t>
    </rPh>
    <phoneticPr fontId="2"/>
  </si>
  <si>
    <t>平成27年度</t>
    <phoneticPr fontId="2"/>
  </si>
  <si>
    <t>平成28年度</t>
    <phoneticPr fontId="2"/>
  </si>
  <si>
    <t>平成29年度</t>
    <phoneticPr fontId="2"/>
  </si>
  <si>
    <t>令和元年</t>
    <rPh sb="0" eb="2">
      <t>レイワ</t>
    </rPh>
    <rPh sb="2" eb="4">
      <t>ガンネン</t>
    </rPh>
    <phoneticPr fontId="2"/>
  </si>
  <si>
    <t>平成30年度</t>
    <rPh sb="0" eb="2">
      <t>ヘイセイ</t>
    </rPh>
    <rPh sb="4" eb="6">
      <t>ネンド</t>
    </rPh>
    <phoneticPr fontId="2"/>
  </si>
  <si>
    <t>スタジオ</t>
    <phoneticPr fontId="2"/>
  </si>
  <si>
    <t>（注）　マルチメディア講義室、テレビ会議室、スタジオは平成31年1月で貸出終了</t>
    <rPh sb="11" eb="14">
      <t>コウギシツ</t>
    </rPh>
    <rPh sb="18" eb="21">
      <t>カイギシツ</t>
    </rPh>
    <rPh sb="27" eb="29">
      <t>ヘイセイ</t>
    </rPh>
    <rPh sb="31" eb="32">
      <t>ネン</t>
    </rPh>
    <rPh sb="33" eb="34">
      <t>ガツ</t>
    </rPh>
    <rPh sb="35" eb="37">
      <t>カシダシ</t>
    </rPh>
    <rPh sb="37" eb="39">
      <t>シュウリョウ</t>
    </rPh>
    <phoneticPr fontId="2"/>
  </si>
  <si>
    <t>平成30年度</t>
  </si>
  <si>
    <t>　　　　　　　15-5　　　児　童　・　生　徒　の　体　位　</t>
    <rPh sb="26" eb="27">
      <t>カラダ</t>
    </rPh>
    <rPh sb="28" eb="29">
      <t>イ</t>
    </rPh>
    <phoneticPr fontId="2"/>
  </si>
  <si>
    <t xml:space="preserve"> 15-8　　　視　聴　覚　資　料　の　推　移</t>
    <rPh sb="20" eb="21">
      <t>スイ</t>
    </rPh>
    <rPh sb="22" eb="23">
      <t>ワタル</t>
    </rPh>
    <phoneticPr fontId="2"/>
  </si>
  <si>
    <t>15-10　　　図　書　館　利　用　状　況</t>
    <rPh sb="8" eb="13">
      <t>トショカン</t>
    </rPh>
    <rPh sb="14" eb="17">
      <t>リヨウ</t>
    </rPh>
    <rPh sb="18" eb="21">
      <t>ジョウキョウ</t>
    </rPh>
    <phoneticPr fontId="2"/>
  </si>
  <si>
    <t>15-11　　　公　民　館　利　用　状　況</t>
    <rPh sb="8" eb="13">
      <t>コウミンカン</t>
    </rPh>
    <rPh sb="14" eb="17">
      <t>リヨウ</t>
    </rPh>
    <rPh sb="18" eb="21">
      <t>ジョウキョウ</t>
    </rPh>
    <phoneticPr fontId="2"/>
  </si>
  <si>
    <t>15-12　　　公 民 館 事 業 実 施 状 況</t>
    <rPh sb="8" eb="13">
      <t>コウミンカン</t>
    </rPh>
    <rPh sb="14" eb="17">
      <t>ジギョウ</t>
    </rPh>
    <rPh sb="18" eb="21">
      <t>ジッシ</t>
    </rPh>
    <rPh sb="22" eb="25">
      <t>ジョウキョウ</t>
    </rPh>
    <phoneticPr fontId="2"/>
  </si>
  <si>
    <t>15-13　　　市民文化センター施設利用状況</t>
    <phoneticPr fontId="2"/>
  </si>
  <si>
    <t>15-14　　　体　育　施　設　利　用　状　況</t>
    <rPh sb="8" eb="11">
      <t>タイイク</t>
    </rPh>
    <rPh sb="12" eb="15">
      <t>シセツ</t>
    </rPh>
    <rPh sb="16" eb="19">
      <t>リヨウ</t>
    </rPh>
    <rPh sb="20" eb="23">
      <t>ジョウキョウ</t>
    </rPh>
    <phoneticPr fontId="2"/>
  </si>
  <si>
    <t>15-15　　各　種　団　体</t>
    <rPh sb="7" eb="8">
      <t>カク</t>
    </rPh>
    <rPh sb="9" eb="10">
      <t>シュ</t>
    </rPh>
    <rPh sb="11" eb="12">
      <t>ダン</t>
    </rPh>
    <rPh sb="13" eb="14">
      <t>カラダ</t>
    </rPh>
    <phoneticPr fontId="2"/>
  </si>
  <si>
    <t>15-16　　　文　化　財　指　定　状　況</t>
    <rPh sb="8" eb="13">
      <t>ブンカザイ</t>
    </rPh>
    <rPh sb="14" eb="17">
      <t>シテイ</t>
    </rPh>
    <rPh sb="18" eb="21">
      <t>ジョウキョウ</t>
    </rPh>
    <phoneticPr fontId="2"/>
  </si>
  <si>
    <t>15-17　　　川 上 澄 生 美 術 館 入 館 者 数</t>
    <rPh sb="8" eb="11">
      <t>カワカミ</t>
    </rPh>
    <rPh sb="12" eb="15">
      <t>スミオ</t>
    </rPh>
    <rPh sb="16" eb="21">
      <t>ビジュツカン</t>
    </rPh>
    <rPh sb="22" eb="25">
      <t>ニュウカン</t>
    </rPh>
    <rPh sb="26" eb="27">
      <t>シャ</t>
    </rPh>
    <rPh sb="28" eb="29">
      <t>スウ</t>
    </rPh>
    <phoneticPr fontId="2"/>
  </si>
  <si>
    <t>15-18　　　市民情報センター施設利用状況</t>
    <rPh sb="8" eb="10">
      <t>シミン</t>
    </rPh>
    <rPh sb="10" eb="12">
      <t>ジョウホウ</t>
    </rPh>
    <rPh sb="16" eb="18">
      <t>シセツ</t>
    </rPh>
    <rPh sb="18" eb="20">
      <t>リヨウ</t>
    </rPh>
    <rPh sb="20" eb="22">
      <t>ジョウキョウ</t>
    </rPh>
    <phoneticPr fontId="2"/>
  </si>
  <si>
    <t>15-19　　　文化活動交流館施設利用状況</t>
    <rPh sb="8" eb="10">
      <t>ブンカ</t>
    </rPh>
    <rPh sb="10" eb="12">
      <t>カツドウ</t>
    </rPh>
    <rPh sb="12" eb="14">
      <t>コウリュウ</t>
    </rPh>
    <rPh sb="14" eb="15">
      <t>カン</t>
    </rPh>
    <rPh sb="15" eb="17">
      <t>シセツ</t>
    </rPh>
    <rPh sb="17" eb="19">
      <t>リヨウ</t>
    </rPh>
    <rPh sb="19" eb="21">
      <t>ジョウキョウ</t>
    </rPh>
    <phoneticPr fontId="2"/>
  </si>
  <si>
    <t>15-20　　御殿山会館施設利用状況</t>
    <rPh sb="7" eb="10">
      <t>ゴテンヤマ</t>
    </rPh>
    <rPh sb="10" eb="12">
      <t>カイカン</t>
    </rPh>
    <rPh sb="12" eb="14">
      <t>シセツ</t>
    </rPh>
    <rPh sb="14" eb="16">
      <t>リヨウ</t>
    </rPh>
    <rPh sb="16" eb="18">
      <t>ジョウキョウ</t>
    </rPh>
    <phoneticPr fontId="2"/>
  </si>
  <si>
    <t>15-21 　　まちなか交流プラザ施設利用状況</t>
    <rPh sb="12" eb="14">
      <t>コウリュウ</t>
    </rPh>
    <rPh sb="17" eb="19">
      <t>シセツ</t>
    </rPh>
    <rPh sb="19" eb="21">
      <t>リヨウ</t>
    </rPh>
    <rPh sb="21" eb="23">
      <t>ジョウキョウ</t>
    </rPh>
    <phoneticPr fontId="2"/>
  </si>
  <si>
    <t>15-22 　　前日光ハイランドロッジ施設利用状況</t>
    <rPh sb="8" eb="9">
      <t>マエ</t>
    </rPh>
    <rPh sb="9" eb="11">
      <t>ニッコウ</t>
    </rPh>
    <rPh sb="19" eb="21">
      <t>シセツ</t>
    </rPh>
    <rPh sb="21" eb="23">
      <t>リヨウ</t>
    </rPh>
    <rPh sb="23" eb="25">
      <t>ジョウキョウ</t>
    </rPh>
    <phoneticPr fontId="2"/>
  </si>
  <si>
    <t>15-23 　　自然体験交流センター施設利用状況</t>
    <rPh sb="8" eb="10">
      <t>シゼン</t>
    </rPh>
    <rPh sb="10" eb="12">
      <t>タイケン</t>
    </rPh>
    <rPh sb="12" eb="14">
      <t>コウリュウ</t>
    </rPh>
    <rPh sb="18" eb="20">
      <t>シセツ</t>
    </rPh>
    <rPh sb="20" eb="22">
      <t>リヨウ</t>
    </rPh>
    <rPh sb="22" eb="24">
      <t>ジョウキョウ</t>
    </rPh>
    <phoneticPr fontId="2"/>
  </si>
  <si>
    <t>-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</si>
  <si>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</si>
  <si>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研修室　　　　　　（和室）</t>
    <rPh sb="0" eb="3">
      <t>ケンシュウシツ</t>
    </rPh>
    <rPh sb="10" eb="12">
      <t>ワシツ</t>
    </rPh>
    <phoneticPr fontId="2"/>
  </si>
  <si>
    <t>令和元年度</t>
    <rPh sb="0" eb="2">
      <t>レイワ</t>
    </rPh>
    <rPh sb="2" eb="3">
      <t>ガン</t>
    </rPh>
    <phoneticPr fontId="2"/>
  </si>
  <si>
    <t>令和元</t>
    <rPh sb="0" eb="2">
      <t>レイワ</t>
    </rPh>
    <rPh sb="2" eb="3">
      <t>ガン</t>
    </rPh>
    <phoneticPr fontId="2"/>
  </si>
  <si>
    <t>令和2年度</t>
    <rPh sb="0" eb="2">
      <t>レイワ</t>
    </rPh>
    <rPh sb="3" eb="5">
      <t>ネンド</t>
    </rPh>
    <phoneticPr fontId="2"/>
  </si>
  <si>
    <t>1(2)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</si>
  <si>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</si>
  <si>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</si>
  <si>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</si>
  <si>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</si>
  <si>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令和2年度</t>
    <rPh sb="0" eb="2">
      <t>レイワ</t>
    </rPh>
    <phoneticPr fontId="2"/>
  </si>
  <si>
    <t>(注）※令和2年度より名称を「体育大会」から「スポーツ協会」に変更</t>
    <rPh sb="1" eb="2">
      <t>チュウ</t>
    </rPh>
    <rPh sb="4" eb="6">
      <t>レイワ</t>
    </rPh>
    <rPh sb="7" eb="9">
      <t>ネンド</t>
    </rPh>
    <rPh sb="11" eb="13">
      <t>メイショウ</t>
    </rPh>
    <rPh sb="15" eb="17">
      <t>タイイク</t>
    </rPh>
    <rPh sb="17" eb="19">
      <t>タイカイ</t>
    </rPh>
    <rPh sb="27" eb="29">
      <t>キョウカイ</t>
    </rPh>
    <rPh sb="31" eb="33">
      <t>ヘンコウ</t>
    </rPh>
    <phoneticPr fontId="2"/>
  </si>
  <si>
    <t>-</t>
    <phoneticPr fontId="2"/>
  </si>
  <si>
    <t>スポーツ少年団</t>
    <rPh sb="4" eb="7">
      <t>ショウネンダン</t>
    </rPh>
    <phoneticPr fontId="2"/>
  </si>
  <si>
    <t>※スポーツ協会</t>
    <rPh sb="5" eb="7">
      <t>キョウカイ</t>
    </rPh>
    <phoneticPr fontId="2"/>
  </si>
  <si>
    <t>15-6　　中  学  校  進  路  別  卒  業  者  数</t>
    <rPh sb="6" eb="7">
      <t>ナカ</t>
    </rPh>
    <rPh sb="9" eb="10">
      <t>ガク</t>
    </rPh>
    <rPh sb="12" eb="13">
      <t>コウ</t>
    </rPh>
    <rPh sb="15" eb="16">
      <t>ススム</t>
    </rPh>
    <rPh sb="18" eb="19">
      <t>ミチ</t>
    </rPh>
    <rPh sb="21" eb="22">
      <t>ベツ</t>
    </rPh>
    <rPh sb="24" eb="25">
      <t>ソツ</t>
    </rPh>
    <rPh sb="27" eb="28">
      <t>ゴウ</t>
    </rPh>
    <rPh sb="30" eb="31">
      <t>シャ</t>
    </rPh>
    <rPh sb="33" eb="34">
      <t>スウ</t>
    </rPh>
    <phoneticPr fontId="2"/>
  </si>
  <si>
    <t>15-7　　高  等  学  校  進  路  別  卒  業  者  数</t>
    <rPh sb="6" eb="7">
      <t>コウ</t>
    </rPh>
    <rPh sb="9" eb="10">
      <t>トウ</t>
    </rPh>
    <rPh sb="12" eb="13">
      <t>ガク</t>
    </rPh>
    <rPh sb="15" eb="16">
      <t>コウ</t>
    </rPh>
    <rPh sb="18" eb="19">
      <t>ススム</t>
    </rPh>
    <rPh sb="21" eb="22">
      <t>ミチ</t>
    </rPh>
    <rPh sb="24" eb="25">
      <t>ベツ</t>
    </rPh>
    <phoneticPr fontId="2"/>
  </si>
  <si>
    <t>-</t>
    <phoneticPr fontId="2"/>
  </si>
  <si>
    <t>高等学校等進学率(％)</t>
    <rPh sb="0" eb="2">
      <t>コウトウ</t>
    </rPh>
    <rPh sb="2" eb="4">
      <t>ガッコウ</t>
    </rPh>
    <rPh sb="4" eb="5">
      <t>ナド</t>
    </rPh>
    <rPh sb="5" eb="7">
      <t>シンガク</t>
    </rPh>
    <rPh sb="7" eb="8">
      <t>リツ</t>
    </rPh>
    <phoneticPr fontId="2"/>
  </si>
  <si>
    <t xml:space="preserve">15-9　　　図   書   の   分　類　別　状　況 </t>
    <rPh sb="7" eb="8">
      <t>ズ</t>
    </rPh>
    <rPh sb="11" eb="12">
      <t>ショ</t>
    </rPh>
    <rPh sb="19" eb="20">
      <t>ブン</t>
    </rPh>
    <rPh sb="21" eb="22">
      <t>タグイ</t>
    </rPh>
    <rPh sb="23" eb="24">
      <t>ベツ</t>
    </rPh>
    <rPh sb="25" eb="26">
      <t>ジョウ</t>
    </rPh>
    <rPh sb="27" eb="28">
      <t>イワン</t>
    </rPh>
    <phoneticPr fontId="2"/>
  </si>
  <si>
    <t>（注）　その他は、雑誌等の合計</t>
    <rPh sb="1" eb="2">
      <t>チュウ</t>
    </rPh>
    <rPh sb="6" eb="7">
      <t>タ</t>
    </rPh>
    <rPh sb="9" eb="11">
      <t>ザッシ</t>
    </rPh>
    <rPh sb="11" eb="12">
      <t>トウ</t>
    </rPh>
    <rPh sb="13" eb="15">
      <t>ゴウケイ</t>
    </rPh>
    <phoneticPr fontId="2"/>
  </si>
  <si>
    <t>（令和4年5月1日現在）</t>
    <rPh sb="1" eb="3">
      <t>レイワ</t>
    </rPh>
    <rPh sb="4" eb="5">
      <t>ネン</t>
    </rPh>
    <rPh sb="5" eb="7">
      <t>５ガツ</t>
    </rPh>
    <rPh sb="7" eb="9">
      <t>１ニチ</t>
    </rPh>
    <rPh sb="9" eb="11">
      <t>ゲンザイ</t>
    </rPh>
    <phoneticPr fontId="2"/>
  </si>
  <si>
    <t>令和3年度</t>
    <rPh sb="0" eb="2">
      <t>レイワ</t>
    </rPh>
    <rPh sb="3" eb="5">
      <t>ネンド</t>
    </rPh>
    <phoneticPr fontId="2"/>
  </si>
  <si>
    <t>（令和3年度末現在）</t>
    <rPh sb="1" eb="3">
      <t>レイワ</t>
    </rPh>
    <rPh sb="4" eb="7">
      <t>カクネンドマツ</t>
    </rPh>
    <rPh sb="7" eb="9">
      <t>ゲンザイ</t>
    </rPh>
    <phoneticPr fontId="2"/>
  </si>
  <si>
    <t>令和元</t>
  </si>
  <si>
    <t>令和3年度</t>
    <rPh sb="3" eb="5">
      <t>ネンド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</si>
  <si>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</si>
  <si>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平成30年</t>
    <rPh sb="0" eb="2">
      <t>ヘイセイ</t>
    </rPh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</si>
  <si>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</si>
  <si>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資料：市平均は鹿沼市教育委員会調、県及び全国平均は「学校保健統計調査報告書」より</t>
    <rPh sb="0" eb="2">
      <t>シリョウ</t>
    </rPh>
    <rPh sb="3" eb="4">
      <t>シ</t>
    </rPh>
    <rPh sb="4" eb="6">
      <t>ヘイキン</t>
    </rPh>
    <rPh sb="7" eb="10">
      <t>カヌマシ</t>
    </rPh>
    <rPh sb="10" eb="12">
      <t>キョウイク</t>
    </rPh>
    <rPh sb="12" eb="15">
      <t>イインカイ</t>
    </rPh>
    <rPh sb="15" eb="16">
      <t>シラベ</t>
    </rPh>
    <rPh sb="17" eb="18">
      <t>ケン</t>
    </rPh>
    <rPh sb="18" eb="19">
      <t>オヨ</t>
    </rPh>
    <rPh sb="20" eb="22">
      <t>ゼンコク</t>
    </rPh>
    <rPh sb="22" eb="24">
      <t>ヘイキン</t>
    </rPh>
    <rPh sb="26" eb="28">
      <t>ガッコウ</t>
    </rPh>
    <rPh sb="28" eb="30">
      <t>ホケン</t>
    </rPh>
    <rPh sb="30" eb="32">
      <t>トウケイ</t>
    </rPh>
    <rPh sb="32" eb="34">
      <t>チョウサ</t>
    </rPh>
    <rPh sb="34" eb="37">
      <t>ホウコクショ</t>
    </rPh>
    <phoneticPr fontId="2"/>
  </si>
  <si>
    <t>（市平均：令和4年6月1日現在、県及び全国平均：令和3年度）</t>
    <rPh sb="1" eb="2">
      <t>シ</t>
    </rPh>
    <rPh sb="2" eb="4">
      <t>ヘイキン</t>
    </rPh>
    <rPh sb="5" eb="7">
      <t>レイワ</t>
    </rPh>
    <rPh sb="8" eb="9">
      <t>ネン</t>
    </rPh>
    <rPh sb="10" eb="11">
      <t>ガツ</t>
    </rPh>
    <rPh sb="12" eb="15">
      <t>ニチゲンザイ</t>
    </rPh>
    <rPh sb="13" eb="15">
      <t>ゲンザイ</t>
    </rPh>
    <rPh sb="16" eb="17">
      <t>ケン</t>
    </rPh>
    <rPh sb="17" eb="18">
      <t>オヨ</t>
    </rPh>
    <rPh sb="19" eb="21">
      <t>ゼンコク</t>
    </rPh>
    <rPh sb="21" eb="23">
      <t>ヘイキン</t>
    </rPh>
    <rPh sb="24" eb="26">
      <t>レイワ</t>
    </rPh>
    <rPh sb="27" eb="28">
      <t>ネン</t>
    </rPh>
    <rPh sb="28" eb="29">
      <t>ド</t>
    </rPh>
    <phoneticPr fontId="2"/>
  </si>
  <si>
    <t>令和3年度</t>
    <rPh sb="0" eb="2">
      <t>レイワ</t>
    </rPh>
    <phoneticPr fontId="2"/>
  </si>
  <si>
    <t>平成30年</t>
    <rPh sb="0" eb="2">
      <t>ヘイセイ</t>
    </rPh>
    <rPh sb="4" eb="5">
      <t>ネン</t>
    </rPh>
    <phoneticPr fontId="2"/>
  </si>
  <si>
    <t>30表　図書館別貸出点数の推移</t>
    <phoneticPr fontId="2"/>
  </si>
  <si>
    <t>28表　小学校の児童数・教員数の推移</t>
    <rPh sb="2" eb="3">
      <t>ヒョウ</t>
    </rPh>
    <rPh sb="4" eb="7">
      <t>ショウガッコウ</t>
    </rPh>
    <rPh sb="8" eb="10">
      <t>ジドウ</t>
    </rPh>
    <rPh sb="10" eb="11">
      <t>スウ</t>
    </rPh>
    <rPh sb="12" eb="14">
      <t>キョウイン</t>
    </rPh>
    <rPh sb="14" eb="15">
      <t>スウ</t>
    </rPh>
    <rPh sb="16" eb="18">
      <t>スイイ</t>
    </rPh>
    <phoneticPr fontId="2"/>
  </si>
  <si>
    <t>29表　中学校の生徒数・教員数の推移</t>
    <rPh sb="2" eb="3">
      <t>ヒョウ</t>
    </rPh>
    <rPh sb="4" eb="7">
      <t>チュウガッコウ</t>
    </rPh>
    <rPh sb="8" eb="11">
      <t>セイトスウ</t>
    </rPh>
    <rPh sb="12" eb="14">
      <t>キョウイン</t>
    </rPh>
    <rPh sb="14" eb="15">
      <t>スウ</t>
    </rPh>
    <rPh sb="16" eb="18">
      <t>スイイ</t>
    </rPh>
    <phoneticPr fontId="2"/>
  </si>
  <si>
    <t>　(注）　国選択無形民俗文化財3件のうち、1件は県指定、1件は市指定と重複している</t>
    <rPh sb="2" eb="3">
      <t>チュウ</t>
    </rPh>
    <rPh sb="8" eb="10">
      <t>ムケイ</t>
    </rPh>
    <rPh sb="10" eb="11">
      <t>ミンゾク</t>
    </rPh>
    <rPh sb="11" eb="12">
      <t>ゾク</t>
    </rPh>
    <rPh sb="12" eb="15">
      <t>ブンカザイ</t>
    </rPh>
    <rPh sb="16" eb="17">
      <t>ケン</t>
    </rPh>
    <rPh sb="22" eb="23">
      <t>ケン</t>
    </rPh>
    <rPh sb="24" eb="25">
      <t>ケン</t>
    </rPh>
    <rPh sb="25" eb="27">
      <t>シテイ</t>
    </rPh>
    <rPh sb="29" eb="30">
      <t>ケン</t>
    </rPh>
    <rPh sb="31" eb="32">
      <t>シ</t>
    </rPh>
    <rPh sb="32" eb="34">
      <t>シテイ</t>
    </rPh>
    <rPh sb="35" eb="37">
      <t>チョウフク</t>
    </rPh>
    <phoneticPr fontId="2"/>
  </si>
  <si>
    <t xml:space="preserve">   　   　市指定無形民俗文化財は12件あるが保存団体は15団体</t>
    <rPh sb="8" eb="9">
      <t>シ</t>
    </rPh>
    <rPh sb="9" eb="11">
      <t>シテイ</t>
    </rPh>
    <rPh sb="11" eb="13">
      <t>ムケイ</t>
    </rPh>
    <rPh sb="13" eb="15">
      <t>ミンゾク</t>
    </rPh>
    <rPh sb="15" eb="18">
      <t>ブンカザイ</t>
    </rPh>
    <rPh sb="21" eb="22">
      <t>ケン</t>
    </rPh>
    <rPh sb="25" eb="27">
      <t>ホゾン</t>
    </rPh>
    <rPh sb="27" eb="29">
      <t>ダンタイ</t>
    </rPh>
    <rPh sb="32" eb="34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</si>
</sst>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_ "/>
    <numFmt numFmtId="178" formatCode="0.0"/>
    <numFmt numFmtId="179" formatCode="#,##0.0;[Red]\-#,##0.0"/>
    <numFmt numFmtId="180" formatCode="#,##0.0_ ;[Red]\-#,##0.0\ "/>
    <numFmt numFmtId="181" formatCode="#,##0_);[Red]\(#,##0\)"/>
    <numFmt numFmtId="182" formatCode="0_ "/>
    <numFmt numFmtId="183" formatCode="0.0_);[Red]\(0.0\)"/>
    <numFmt numFmtId="184" formatCode="#,##0.0_ "/>
    <numFmt numFmtId="185" formatCode="0_);[Red]\(0\)"/>
    <numFmt numFmtId="186" formatCode="#,##0_);\(#,##0\)"/>
    <numFmt numFmtId="187" formatCode="0_);\(0\)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trike/>
      <sz val="8"/>
      <color rgb="FFFF0000"/>
      <name val="ＭＳ Ｐ明朝"/>
      <family val="1"/>
      <charset val="128"/>
    </font>
    <font>
      <strike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89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0" xfId="0" applyFont="1" applyFill="1"/>
    <xf numFmtId="38" fontId="12" fillId="0" borderId="0" xfId="1" applyFont="1" applyFill="1"/>
    <xf numFmtId="38" fontId="11" fillId="0" borderId="0" xfId="1" applyFont="1" applyFill="1"/>
    <xf numFmtId="0" fontId="13" fillId="0" borderId="0" xfId="0" applyFont="1" applyFill="1"/>
    <xf numFmtId="0" fontId="9" fillId="0" borderId="0" xfId="0" applyFont="1" applyAlignment="1">
      <alignment vertical="center"/>
    </xf>
    <xf numFmtId="0" fontId="12" fillId="0" borderId="2" xfId="0" applyFont="1" applyFill="1" applyBorder="1" applyAlignment="1">
      <alignment horizontal="distributed" vertical="center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176" fontId="4" fillId="0" borderId="3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4" fillId="0" borderId="3" xfId="1" applyNumberFormat="1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9" fillId="0" borderId="10" xfId="0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 justifyLastLine="1"/>
    </xf>
    <xf numFmtId="38" fontId="4" fillId="0" borderId="4" xfId="1" applyFont="1" applyFill="1" applyBorder="1" applyAlignment="1">
      <alignment horizontal="right" vertical="center" justifyLastLine="1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2" fontId="4" fillId="0" borderId="3" xfId="0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8" fontId="10" fillId="0" borderId="0" xfId="0" applyNumberFormat="1" applyFont="1" applyFill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4" fillId="0" borderId="2" xfId="0" applyNumberFormat="1" applyFont="1" applyFill="1" applyBorder="1" applyAlignment="1">
      <alignment horizontal="distributed" vertical="center" justifyLastLine="1"/>
    </xf>
    <xf numFmtId="181" fontId="9" fillId="0" borderId="0" xfId="0" applyNumberFormat="1" applyFont="1" applyFill="1" applyBorder="1" applyAlignment="1">
      <alignment horizontal="left" vertical="center"/>
    </xf>
    <xf numFmtId="181" fontId="4" fillId="0" borderId="0" xfId="1" applyNumberFormat="1" applyFont="1" applyFill="1" applyBorder="1" applyAlignment="1">
      <alignment vertical="center"/>
    </xf>
    <xf numFmtId="181" fontId="4" fillId="0" borderId="0" xfId="0" applyNumberFormat="1" applyFont="1" applyFill="1" applyAlignment="1">
      <alignment vertical="center"/>
    </xf>
    <xf numFmtId="183" fontId="9" fillId="0" borderId="0" xfId="0" applyNumberFormat="1" applyFont="1" applyFill="1" applyAlignment="1">
      <alignment vertical="center"/>
    </xf>
    <xf numFmtId="183" fontId="4" fillId="0" borderId="2" xfId="0" applyNumberFormat="1" applyFont="1" applyFill="1" applyBorder="1" applyAlignment="1">
      <alignment horizontal="distributed" vertical="center" wrapText="1" justifyLastLine="1"/>
    </xf>
    <xf numFmtId="183" fontId="9" fillId="0" borderId="0" xfId="0" applyNumberFormat="1" applyFont="1" applyFill="1" applyBorder="1" applyAlignment="1">
      <alignment horizontal="left" vertical="center"/>
    </xf>
    <xf numFmtId="183" fontId="4" fillId="0" borderId="0" xfId="1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20" fillId="0" borderId="0" xfId="0" applyFont="1" applyFill="1"/>
    <xf numFmtId="182" fontId="20" fillId="0" borderId="0" xfId="0" applyNumberFormat="1" applyFont="1" applyFill="1" applyBorder="1" applyAlignment="1">
      <alignment horizontal="center" vertical="center"/>
    </xf>
    <xf numFmtId="182" fontId="20" fillId="0" borderId="0" xfId="0" applyNumberFormat="1" applyFont="1" applyFill="1" applyAlignment="1">
      <alignment horizontal="center" vertical="center"/>
    </xf>
    <xf numFmtId="38" fontId="1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0" fontId="19" fillId="0" borderId="0" xfId="0" applyFont="1" applyFill="1"/>
    <xf numFmtId="182" fontId="1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distributed"/>
    </xf>
    <xf numFmtId="177" fontId="4" fillId="0" borderId="0" xfId="0" applyNumberFormat="1" applyFont="1" applyBorder="1" applyAlignment="1">
      <alignment horizontal="right" vertical="center"/>
    </xf>
    <xf numFmtId="182" fontId="19" fillId="0" borderId="0" xfId="0" applyNumberFormat="1" applyFont="1" applyFill="1" applyAlignment="1">
      <alignment horizontal="center" vertical="center"/>
    </xf>
    <xf numFmtId="38" fontId="4" fillId="0" borderId="1" xfId="1" applyFont="1" applyFill="1" applyBorder="1" applyAlignment="1">
      <alignment horizontal="right" vertical="center" justifyLastLine="1"/>
    </xf>
    <xf numFmtId="38" fontId="4" fillId="0" borderId="0" xfId="1" applyFont="1" applyFill="1" applyBorder="1" applyAlignment="1">
      <alignment horizontal="right" vertical="center" justifyLastLine="1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20" fillId="0" borderId="0" xfId="0" applyFont="1"/>
    <xf numFmtId="38" fontId="18" fillId="0" borderId="0" xfId="1" applyFont="1" applyFill="1" applyAlignment="1">
      <alignment vertical="center"/>
    </xf>
    <xf numFmtId="0" fontId="12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2" fontId="4" fillId="0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1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56" fontId="24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181" fontId="5" fillId="0" borderId="2" xfId="0" applyNumberFormat="1" applyFont="1" applyFill="1" applyBorder="1" applyAlignment="1">
      <alignment horizontal="distributed" vertical="center" justifyLastLine="1"/>
    </xf>
    <xf numFmtId="183" fontId="5" fillId="0" borderId="2" xfId="0" applyNumberFormat="1" applyFont="1" applyFill="1" applyBorder="1" applyAlignment="1">
      <alignment horizontal="distributed" vertical="center" wrapText="1" justifyLastLine="1"/>
    </xf>
    <xf numFmtId="0" fontId="25" fillId="0" borderId="0" xfId="0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Border="1" applyAlignment="1">
      <alignment vertical="center"/>
    </xf>
    <xf numFmtId="0" fontId="5" fillId="0" borderId="0" xfId="0" applyFont="1"/>
    <xf numFmtId="38" fontId="12" fillId="0" borderId="0" xfId="1" applyFont="1" applyFill="1" applyBorder="1"/>
    <xf numFmtId="0" fontId="15" fillId="0" borderId="0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/>
    <xf numFmtId="41" fontId="4" fillId="0" borderId="10" xfId="0" applyNumberFormat="1" applyFont="1" applyFill="1" applyBorder="1" applyAlignment="1">
      <alignment vertical="center"/>
    </xf>
    <xf numFmtId="0" fontId="27" fillId="0" borderId="0" xfId="0" applyFont="1" applyFill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12" fillId="0" borderId="9" xfId="0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38" fontId="12" fillId="0" borderId="0" xfId="1" applyFont="1"/>
    <xf numFmtId="178" fontId="12" fillId="0" borderId="0" xfId="0" applyNumberFormat="1" applyFont="1"/>
    <xf numFmtId="0" fontId="15" fillId="0" borderId="0" xfId="0" applyFont="1" applyFill="1" applyAlignment="1">
      <alignment horizontal="center" vertical="center"/>
    </xf>
    <xf numFmtId="0" fontId="30" fillId="0" borderId="0" xfId="0" applyFont="1"/>
    <xf numFmtId="38" fontId="30" fillId="0" borderId="0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distributed" vertical="center" justifyLastLine="1"/>
    </xf>
    <xf numFmtId="38" fontId="4" fillId="0" borderId="5" xfId="1" applyFont="1" applyFill="1" applyBorder="1" applyAlignment="1">
      <alignment horizontal="distributed" vertical="center" justifyLastLine="1"/>
    </xf>
    <xf numFmtId="176" fontId="4" fillId="0" borderId="3" xfId="4" applyNumberFormat="1" applyFont="1" applyFill="1" applyBorder="1" applyAlignment="1">
      <alignment vertical="center"/>
    </xf>
    <xf numFmtId="38" fontId="4" fillId="0" borderId="3" xfId="4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horizontal="right" vertical="center"/>
    </xf>
    <xf numFmtId="176" fontId="4" fillId="0" borderId="3" xfId="4" applyNumberFormat="1" applyFont="1" applyFill="1" applyBorder="1" applyAlignment="1">
      <alignment horizontal="right" vertical="center"/>
    </xf>
    <xf numFmtId="176" fontId="4" fillId="0" borderId="1" xfId="4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1" fillId="0" borderId="0" xfId="5" applyFont="1" applyFill="1">
      <alignment vertical="center"/>
    </xf>
    <xf numFmtId="0" fontId="31" fillId="0" borderId="0" xfId="5" applyFont="1" applyFill="1" applyBorder="1">
      <alignment vertical="center"/>
    </xf>
    <xf numFmtId="0" fontId="32" fillId="0" borderId="0" xfId="5" applyFont="1" applyFill="1">
      <alignment vertical="center"/>
    </xf>
    <xf numFmtId="0" fontId="32" fillId="0" borderId="0" xfId="5" applyFont="1" applyFill="1" applyBorder="1">
      <alignment vertical="center"/>
    </xf>
    <xf numFmtId="0" fontId="32" fillId="0" borderId="0" xfId="6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6" fillId="0" borderId="0" xfId="5" applyFont="1" applyFill="1" applyBorder="1">
      <alignment vertical="center"/>
    </xf>
    <xf numFmtId="38" fontId="31" fillId="0" borderId="0" xfId="5" applyNumberFormat="1" applyFont="1" applyFill="1" applyBorder="1">
      <alignment vertical="center"/>
    </xf>
    <xf numFmtId="0" fontId="33" fillId="0" borderId="0" xfId="6" applyFont="1" applyFill="1" applyBorder="1" applyAlignment="1">
      <alignment vertical="center"/>
    </xf>
    <xf numFmtId="0" fontId="34" fillId="0" borderId="0" xfId="6" applyFont="1" applyFill="1" applyBorder="1" applyAlignment="1">
      <alignment vertical="center"/>
    </xf>
    <xf numFmtId="38" fontId="34" fillId="0" borderId="4" xfId="1" applyFont="1" applyFill="1" applyBorder="1" applyAlignment="1">
      <alignment vertical="center"/>
    </xf>
    <xf numFmtId="38" fontId="34" fillId="0" borderId="0" xfId="1" applyFont="1" applyFill="1" applyBorder="1" applyAlignment="1">
      <alignment vertical="center"/>
    </xf>
    <xf numFmtId="38" fontId="34" fillId="0" borderId="3" xfId="1" applyFont="1" applyFill="1" applyBorder="1" applyAlignment="1">
      <alignment vertical="center"/>
    </xf>
    <xf numFmtId="38" fontId="34" fillId="0" borderId="1" xfId="1" applyFont="1" applyFill="1" applyBorder="1" applyAlignment="1">
      <alignment horizontal="center" vertical="center"/>
    </xf>
    <xf numFmtId="38" fontId="34" fillId="0" borderId="0" xfId="1" applyFont="1" applyFill="1" applyBorder="1" applyAlignment="1">
      <alignment horizontal="distributed" vertical="center" justifyLastLine="1"/>
    </xf>
    <xf numFmtId="38" fontId="31" fillId="0" borderId="0" xfId="1" applyFont="1" applyFill="1" applyBorder="1" applyAlignment="1">
      <alignment horizontal="center" vertical="center"/>
    </xf>
    <xf numFmtId="38" fontId="34" fillId="0" borderId="1" xfId="1" applyFont="1" applyFill="1" applyBorder="1" applyAlignment="1">
      <alignment vertical="center"/>
    </xf>
    <xf numFmtId="38" fontId="31" fillId="0" borderId="0" xfId="1" applyFont="1" applyFill="1" applyBorder="1" applyAlignment="1">
      <alignment vertical="center"/>
    </xf>
    <xf numFmtId="0" fontId="36" fillId="0" borderId="0" xfId="5" applyFont="1" applyFill="1" applyBorder="1">
      <alignment vertical="center"/>
    </xf>
    <xf numFmtId="0" fontId="35" fillId="0" borderId="0" xfId="6" applyFont="1" applyFill="1" applyBorder="1" applyAlignment="1">
      <alignment vertical="center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35" fillId="0" borderId="2" xfId="0" applyFont="1" applyFill="1" applyBorder="1" applyAlignment="1">
      <alignment horizontal="distributed" vertical="center" justifyLastLine="1"/>
    </xf>
    <xf numFmtId="0" fontId="35" fillId="0" borderId="5" xfId="0" applyFont="1" applyFill="1" applyBorder="1" applyAlignment="1">
      <alignment horizontal="distributed" vertical="center" justifyLastLine="1"/>
    </xf>
    <xf numFmtId="181" fontId="34" fillId="0" borderId="0" xfId="0" applyNumberFormat="1" applyFont="1" applyFill="1" applyBorder="1" applyAlignment="1">
      <alignment vertical="center"/>
    </xf>
    <xf numFmtId="181" fontId="34" fillId="0" borderId="3" xfId="0" applyNumberFormat="1" applyFont="1" applyFill="1" applyBorder="1" applyAlignment="1">
      <alignment vertical="center"/>
    </xf>
    <xf numFmtId="181" fontId="34" fillId="0" borderId="1" xfId="0" applyNumberFormat="1" applyFont="1" applyFill="1" applyBorder="1" applyAlignment="1">
      <alignment horizontal="right" vertical="center"/>
    </xf>
    <xf numFmtId="181" fontId="34" fillId="0" borderId="1" xfId="0" applyNumberFormat="1" applyFont="1" applyFill="1" applyBorder="1" applyAlignment="1">
      <alignment vertical="center"/>
    </xf>
    <xf numFmtId="181" fontId="34" fillId="0" borderId="4" xfId="0" applyNumberFormat="1" applyFont="1" applyFill="1" applyBorder="1" applyAlignment="1">
      <alignment vertical="center"/>
    </xf>
    <xf numFmtId="38" fontId="12" fillId="0" borderId="0" xfId="4" applyFont="1" applyFill="1"/>
    <xf numFmtId="0" fontId="1" fillId="0" borderId="0" xfId="0" applyFont="1" applyFill="1"/>
    <xf numFmtId="0" fontId="1" fillId="0" borderId="0" xfId="0" applyFont="1" applyFill="1" applyBorder="1" applyAlignment="1"/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25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38" fontId="34" fillId="0" borderId="1" xfId="4" applyFont="1" applyFill="1" applyBorder="1" applyAlignment="1">
      <alignment horizontal="center" vertical="center"/>
    </xf>
    <xf numFmtId="38" fontId="34" fillId="0" borderId="3" xfId="4" applyFont="1" applyFill="1" applyBorder="1" applyAlignment="1">
      <alignment vertical="center"/>
    </xf>
    <xf numFmtId="38" fontId="34" fillId="0" borderId="0" xfId="4" applyFont="1" applyFill="1" applyBorder="1" applyAlignment="1">
      <alignment vertical="center"/>
    </xf>
    <xf numFmtId="38" fontId="34" fillId="0" borderId="4" xfId="4" applyFont="1" applyFill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176" fontId="4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77" fontId="4" fillId="0" borderId="4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180" fontId="4" fillId="0" borderId="3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0" fontId="0" fillId="0" borderId="0" xfId="0" applyFont="1" applyFill="1"/>
    <xf numFmtId="38" fontId="12" fillId="0" borderId="0" xfId="1" applyFont="1" applyFill="1" applyBorder="1" applyAlignment="1">
      <alignment vertical="center"/>
    </xf>
    <xf numFmtId="38" fontId="34" fillId="0" borderId="2" xfId="1" applyFont="1" applyFill="1" applyBorder="1" applyAlignment="1">
      <alignment horizontal="distributed" vertical="center" justifyLastLine="1"/>
    </xf>
    <xf numFmtId="38" fontId="34" fillId="0" borderId="5" xfId="1" applyFont="1" applyFill="1" applyBorder="1" applyAlignment="1">
      <alignment horizontal="distributed" vertical="center" justifyLastLine="1"/>
    </xf>
    <xf numFmtId="38" fontId="0" fillId="0" borderId="0" xfId="1" applyFont="1" applyFill="1"/>
    <xf numFmtId="176" fontId="6" fillId="0" borderId="0" xfId="0" applyNumberFormat="1" applyFont="1" applyFill="1" applyAlignment="1">
      <alignment vertical="center"/>
    </xf>
    <xf numFmtId="38" fontId="16" fillId="0" borderId="0" xfId="1" applyFont="1" applyFill="1" applyBorder="1" applyAlignment="1">
      <alignment vertical="center"/>
    </xf>
    <xf numFmtId="0" fontId="19" fillId="0" borderId="0" xfId="0" applyFont="1"/>
    <xf numFmtId="38" fontId="17" fillId="0" borderId="0" xfId="1" applyFont="1" applyFill="1" applyBorder="1" applyAlignment="1">
      <alignment vertical="center"/>
    </xf>
    <xf numFmtId="38" fontId="28" fillId="0" borderId="0" xfId="1" applyFont="1" applyFill="1" applyBorder="1" applyAlignment="1">
      <alignment vertical="center"/>
    </xf>
    <xf numFmtId="38" fontId="28" fillId="0" borderId="0" xfId="1" applyFont="1" applyFill="1" applyAlignment="1">
      <alignment vertical="center"/>
    </xf>
    <xf numFmtId="38" fontId="38" fillId="0" borderId="0" xfId="1" applyFont="1" applyFill="1" applyBorder="1" applyAlignment="1">
      <alignment vertical="center"/>
    </xf>
    <xf numFmtId="38" fontId="38" fillId="0" borderId="0" xfId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38" fontId="26" fillId="0" borderId="0" xfId="5" applyNumberFormat="1" applyFont="1" applyFill="1" applyBorder="1">
      <alignment vertical="center"/>
    </xf>
    <xf numFmtId="0" fontId="26" fillId="0" borderId="0" xfId="5" applyFont="1" applyFill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1" fillId="0" borderId="0" xfId="2" applyNumberFormat="1" applyFont="1" applyFill="1" applyBorder="1" applyAlignment="1">
      <alignment vertical="center"/>
    </xf>
    <xf numFmtId="0" fontId="12" fillId="0" borderId="0" xfId="0" applyFont="1" applyBorder="1"/>
    <xf numFmtId="0" fontId="12" fillId="0" borderId="2" xfId="0" applyFont="1" applyBorder="1"/>
    <xf numFmtId="0" fontId="5" fillId="0" borderId="2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38" fontId="5" fillId="0" borderId="2" xfId="1" applyFont="1" applyBorder="1"/>
    <xf numFmtId="178" fontId="5" fillId="0" borderId="2" xfId="0" applyNumberFormat="1" applyFont="1" applyBorder="1"/>
    <xf numFmtId="181" fontId="5" fillId="0" borderId="2" xfId="0" applyNumberFormat="1" applyFont="1" applyBorder="1"/>
    <xf numFmtId="176" fontId="7" fillId="0" borderId="2" xfId="2" applyNumberFormat="1" applyFont="1" applyFill="1" applyBorder="1" applyAlignment="1">
      <alignment horizontal="right" vertical="center"/>
    </xf>
    <xf numFmtId="184" fontId="5" fillId="0" borderId="2" xfId="0" applyNumberFormat="1" applyFont="1" applyBorder="1"/>
    <xf numFmtId="176" fontId="7" fillId="0" borderId="2" xfId="2" applyNumberFormat="1" applyFont="1" applyFill="1" applyBorder="1" applyAlignment="1">
      <alignment vertical="center"/>
    </xf>
    <xf numFmtId="38" fontId="0" fillId="0" borderId="2" xfId="1" applyFont="1" applyBorder="1"/>
    <xf numFmtId="0" fontId="0" fillId="0" borderId="0" xfId="0" applyBorder="1"/>
    <xf numFmtId="177" fontId="0" fillId="0" borderId="2" xfId="0" applyNumberFormat="1" applyBorder="1"/>
    <xf numFmtId="0" fontId="4" fillId="0" borderId="5" xfId="0" applyFont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/>
    <xf numFmtId="0" fontId="5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177" fontId="6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6" fillId="0" borderId="13" xfId="0" applyFont="1" applyFill="1" applyBorder="1" applyAlignment="1">
      <alignment horizontal="center" vertical="center"/>
    </xf>
    <xf numFmtId="0" fontId="9" fillId="0" borderId="0" xfId="0" applyFont="1" applyAlignment="1"/>
    <xf numFmtId="0" fontId="5" fillId="0" borderId="9" xfId="0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9" fillId="0" borderId="1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top"/>
    </xf>
    <xf numFmtId="0" fontId="4" fillId="0" borderId="2" xfId="0" applyFont="1" applyFill="1" applyBorder="1" applyAlignment="1">
      <alignment horizontal="distributed" vertical="center" justifyLastLine="1"/>
    </xf>
    <xf numFmtId="0" fontId="5" fillId="0" borderId="2" xfId="0" applyFont="1" applyBorder="1" applyAlignment="1">
      <alignment shrinkToFit="1"/>
    </xf>
    <xf numFmtId="38" fontId="4" fillId="0" borderId="4" xfId="4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3" xfId="4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vertical="center" justifyLastLine="1"/>
    </xf>
    <xf numFmtId="0" fontId="4" fillId="0" borderId="5" xfId="0" applyFont="1" applyFill="1" applyBorder="1" applyAlignment="1">
      <alignment vertical="center" justifyLastLine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26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176" fontId="4" fillId="0" borderId="8" xfId="4" applyNumberFormat="1" applyFont="1" applyFill="1" applyBorder="1" applyAlignment="1">
      <alignment vertical="center" shrinkToFit="1"/>
    </xf>
    <xf numFmtId="176" fontId="4" fillId="0" borderId="28" xfId="4" applyNumberFormat="1" applyFont="1" applyFill="1" applyBorder="1" applyAlignment="1">
      <alignment vertical="center" shrinkToFit="1"/>
    </xf>
    <xf numFmtId="38" fontId="9" fillId="0" borderId="10" xfId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/>
    <xf numFmtId="0" fontId="39" fillId="0" borderId="9" xfId="0" applyFont="1" applyFill="1" applyBorder="1" applyAlignment="1"/>
    <xf numFmtId="0" fontId="5" fillId="0" borderId="36" xfId="0" applyFont="1" applyFill="1" applyBorder="1" applyAlignment="1">
      <alignment horizontal="center" vertical="center" shrinkToFit="1"/>
    </xf>
    <xf numFmtId="182" fontId="4" fillId="0" borderId="2" xfId="0" applyNumberFormat="1" applyFont="1" applyFill="1" applyBorder="1" applyAlignment="1">
      <alignment horizontal="center" vertical="center" shrinkToFit="1"/>
    </xf>
    <xf numFmtId="182" fontId="4" fillId="0" borderId="5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80" fontId="4" fillId="0" borderId="4" xfId="1" applyNumberFormat="1" applyFont="1" applyBorder="1" applyAlignment="1">
      <alignment vertical="center"/>
    </xf>
    <xf numFmtId="180" fontId="4" fillId="0" borderId="3" xfId="1" applyNumberFormat="1" applyFont="1" applyFill="1" applyBorder="1" applyAlignment="1">
      <alignment vertical="center"/>
    </xf>
    <xf numFmtId="38" fontId="4" fillId="0" borderId="3" xfId="4" applyFont="1" applyFill="1" applyBorder="1" applyAlignment="1">
      <alignment horizontal="right" vertical="center" justifyLastLine="1"/>
    </xf>
    <xf numFmtId="38" fontId="4" fillId="0" borderId="1" xfId="4" applyFont="1" applyFill="1" applyBorder="1" applyAlignment="1">
      <alignment horizontal="right" vertical="center" justifyLastLine="1"/>
    </xf>
    <xf numFmtId="38" fontId="4" fillId="0" borderId="0" xfId="4" applyFont="1" applyFill="1" applyBorder="1" applyAlignment="1">
      <alignment horizontal="right" vertical="center" justifyLastLine="1"/>
    </xf>
    <xf numFmtId="38" fontId="4" fillId="0" borderId="4" xfId="4" applyFont="1" applyFill="1" applyBorder="1" applyAlignment="1">
      <alignment horizontal="right" vertical="center" justifyLastLine="1"/>
    </xf>
    <xf numFmtId="38" fontId="4" fillId="0" borderId="0" xfId="4" applyFont="1" applyFill="1" applyBorder="1" applyAlignment="1">
      <alignment vertical="center"/>
    </xf>
    <xf numFmtId="38" fontId="4" fillId="0" borderId="3" xfId="4" applyFont="1" applyFill="1" applyBorder="1" applyAlignment="1">
      <alignment horizontal="right" vertical="center"/>
    </xf>
    <xf numFmtId="38" fontId="4" fillId="0" borderId="1" xfId="4" applyFont="1" applyFill="1" applyBorder="1" applyAlignment="1">
      <alignment vertical="center"/>
    </xf>
    <xf numFmtId="176" fontId="34" fillId="0" borderId="4" xfId="4" applyNumberFormat="1" applyFont="1" applyFill="1" applyBorder="1" applyAlignment="1">
      <alignment horizontal="right" vertical="center"/>
    </xf>
    <xf numFmtId="176" fontId="4" fillId="0" borderId="1" xfId="4" applyNumberFormat="1" applyFont="1" applyFill="1" applyBorder="1" applyAlignment="1">
      <alignment horizontal="right" vertical="center"/>
    </xf>
    <xf numFmtId="176" fontId="4" fillId="0" borderId="0" xfId="4" applyNumberFormat="1" applyFont="1" applyFill="1" applyBorder="1" applyAlignment="1">
      <alignment vertical="center"/>
    </xf>
    <xf numFmtId="38" fontId="34" fillId="0" borderId="6" xfId="4" applyFont="1" applyFill="1" applyBorder="1" applyAlignment="1">
      <alignment vertical="center"/>
    </xf>
    <xf numFmtId="38" fontId="34" fillId="0" borderId="11" xfId="4" applyFont="1" applyFill="1" applyBorder="1" applyAlignment="1">
      <alignment vertical="center"/>
    </xf>
    <xf numFmtId="38" fontId="34" fillId="0" borderId="7" xfId="4" applyFont="1" applyFill="1" applyBorder="1" applyAlignment="1">
      <alignment vertical="center"/>
    </xf>
    <xf numFmtId="38" fontId="34" fillId="0" borderId="20" xfId="4" applyFont="1" applyFill="1" applyBorder="1" applyAlignment="1">
      <alignment vertical="center"/>
    </xf>
    <xf numFmtId="38" fontId="34" fillId="0" borderId="12" xfId="4" applyFont="1" applyFill="1" applyBorder="1" applyAlignment="1">
      <alignment vertical="center"/>
    </xf>
    <xf numFmtId="38" fontId="34" fillId="0" borderId="8" xfId="4" applyFont="1" applyFill="1" applyBorder="1" applyAlignment="1">
      <alignment vertical="center"/>
    </xf>
    <xf numFmtId="38" fontId="34" fillId="0" borderId="2" xfId="4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38" fontId="34" fillId="0" borderId="16" xfId="4" applyFont="1" applyFill="1" applyBorder="1" applyAlignment="1">
      <alignment vertical="center"/>
    </xf>
    <xf numFmtId="38" fontId="34" fillId="0" borderId="31" xfId="4" applyFont="1" applyFill="1" applyBorder="1" applyAlignment="1">
      <alignment vertical="center"/>
    </xf>
    <xf numFmtId="38" fontId="34" fillId="0" borderId="29" xfId="4" applyFont="1" applyFill="1" applyBorder="1" applyAlignment="1">
      <alignment vertical="center"/>
    </xf>
    <xf numFmtId="38" fontId="34" fillId="0" borderId="45" xfId="4" applyFont="1" applyFill="1" applyBorder="1" applyAlignment="1">
      <alignment vertical="center"/>
    </xf>
    <xf numFmtId="38" fontId="34" fillId="0" borderId="28" xfId="4" applyFont="1" applyFill="1" applyBorder="1" applyAlignment="1">
      <alignment vertical="center"/>
    </xf>
    <xf numFmtId="38" fontId="34" fillId="0" borderId="5" xfId="4" applyFont="1" applyFill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38" fontId="6" fillId="0" borderId="0" xfId="4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8" fontId="34" fillId="0" borderId="1" xfId="4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0" fontId="41" fillId="0" borderId="0" xfId="0" applyFont="1"/>
    <xf numFmtId="38" fontId="29" fillId="0" borderId="0" xfId="1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177" fontId="29" fillId="0" borderId="18" xfId="0" applyNumberFormat="1" applyFont="1" applyFill="1" applyBorder="1" applyAlignment="1">
      <alignment vertical="center"/>
    </xf>
    <xf numFmtId="177" fontId="29" fillId="0" borderId="19" xfId="0" applyNumberFormat="1" applyFont="1" applyFill="1" applyBorder="1" applyAlignment="1">
      <alignment vertical="center"/>
    </xf>
    <xf numFmtId="177" fontId="29" fillId="0" borderId="23" xfId="0" applyNumberFormat="1" applyFont="1" applyFill="1" applyBorder="1" applyAlignment="1">
      <alignment vertical="center"/>
    </xf>
    <xf numFmtId="177" fontId="29" fillId="0" borderId="12" xfId="0" applyNumberFormat="1" applyFont="1" applyFill="1" applyBorder="1" applyAlignment="1">
      <alignment vertical="center"/>
    </xf>
    <xf numFmtId="177" fontId="29" fillId="0" borderId="12" xfId="0" applyNumberFormat="1" applyFont="1" applyFill="1" applyBorder="1" applyAlignment="1">
      <alignment horizontal="right" vertical="center"/>
    </xf>
    <xf numFmtId="177" fontId="29" fillId="0" borderId="25" xfId="0" applyNumberFormat="1" applyFont="1" applyFill="1" applyBorder="1" applyAlignment="1">
      <alignment vertical="center"/>
    </xf>
    <xf numFmtId="177" fontId="29" fillId="0" borderId="1" xfId="0" applyNumberFormat="1" applyFont="1" applyFill="1" applyBorder="1" applyAlignment="1">
      <alignment vertical="center"/>
    </xf>
    <xf numFmtId="177" fontId="29" fillId="0" borderId="3" xfId="0" applyNumberFormat="1" applyFont="1" applyFill="1" applyBorder="1" applyAlignment="1">
      <alignment vertical="center"/>
    </xf>
    <xf numFmtId="0" fontId="40" fillId="0" borderId="0" xfId="5" applyFont="1" applyFill="1" applyBorder="1">
      <alignment vertical="center"/>
    </xf>
    <xf numFmtId="38" fontId="30" fillId="0" borderId="0" xfId="5" applyNumberFormat="1" applyFont="1" applyFill="1" applyBorder="1">
      <alignment vertical="center"/>
    </xf>
    <xf numFmtId="0" fontId="30" fillId="0" borderId="0" xfId="5" applyFont="1" applyFill="1" applyBorder="1">
      <alignment vertical="center"/>
    </xf>
    <xf numFmtId="38" fontId="4" fillId="0" borderId="1" xfId="4" applyFont="1" applyFill="1" applyBorder="1" applyAlignment="1">
      <alignment horizontal="center" vertical="center"/>
    </xf>
    <xf numFmtId="38" fontId="42" fillId="0" borderId="0" xfId="1" applyFont="1" applyFill="1" applyBorder="1" applyAlignment="1">
      <alignment vertical="center"/>
    </xf>
    <xf numFmtId="38" fontId="43" fillId="0" borderId="0" xfId="1" applyFont="1" applyFill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177" fontId="4" fillId="0" borderId="27" xfId="0" applyNumberFormat="1" applyFont="1" applyFill="1" applyBorder="1" applyAlignment="1">
      <alignment vertical="center"/>
    </xf>
    <xf numFmtId="177" fontId="4" fillId="0" borderId="19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 shrinkToFit="1"/>
    </xf>
    <xf numFmtId="177" fontId="4" fillId="0" borderId="5" xfId="0" applyNumberFormat="1" applyFont="1" applyFill="1" applyBorder="1" applyAlignment="1">
      <alignment vertical="center" shrinkToFit="1"/>
    </xf>
    <xf numFmtId="177" fontId="6" fillId="0" borderId="8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distributed" vertical="center" justifyLastLine="1"/>
    </xf>
    <xf numFmtId="38" fontId="6" fillId="0" borderId="0" xfId="4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distributed" vertical="center" justifyLastLine="1"/>
    </xf>
    <xf numFmtId="0" fontId="44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horizontal="right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center" vertical="center"/>
    </xf>
    <xf numFmtId="41" fontId="4" fillId="0" borderId="3" xfId="4" applyNumberFormat="1" applyFont="1" applyFill="1" applyBorder="1" applyAlignment="1">
      <alignment horizontal="right" vertical="center"/>
    </xf>
    <xf numFmtId="41" fontId="4" fillId="0" borderId="4" xfId="4" applyNumberFormat="1" applyFont="1" applyFill="1" applyBorder="1" applyAlignment="1">
      <alignment horizontal="right" vertical="center"/>
    </xf>
    <xf numFmtId="41" fontId="4" fillId="0" borderId="33" xfId="4" applyNumberFormat="1" applyFont="1" applyFill="1" applyBorder="1" applyAlignment="1">
      <alignment horizontal="right" vertical="center"/>
    </xf>
    <xf numFmtId="176" fontId="4" fillId="0" borderId="35" xfId="4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/>
    </xf>
    <xf numFmtId="38" fontId="4" fillId="0" borderId="4" xfId="4" applyFont="1" applyFill="1" applyBorder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8" fontId="34" fillId="0" borderId="3" xfId="4" applyFont="1" applyFill="1" applyBorder="1" applyAlignment="1">
      <alignment horizontal="right" vertical="center"/>
    </xf>
    <xf numFmtId="38" fontId="34" fillId="0" borderId="4" xfId="4" applyFont="1" applyFill="1" applyBorder="1" applyAlignment="1">
      <alignment horizontal="right" vertical="center"/>
    </xf>
    <xf numFmtId="177" fontId="28" fillId="0" borderId="0" xfId="0" applyNumberFormat="1" applyFont="1" applyFill="1" applyBorder="1" applyAlignment="1">
      <alignment vertical="center"/>
    </xf>
    <xf numFmtId="177" fontId="0" fillId="0" borderId="0" xfId="0" applyNumberFormat="1" applyBorder="1"/>
    <xf numFmtId="0" fontId="4" fillId="0" borderId="5" xfId="0" applyFont="1" applyFill="1" applyBorder="1" applyAlignment="1">
      <alignment horizontal="center" vertical="center" shrinkToFit="1"/>
    </xf>
    <xf numFmtId="38" fontId="4" fillId="0" borderId="6" xfId="4" applyFont="1" applyFill="1" applyBorder="1" applyAlignment="1">
      <alignment vertical="center"/>
    </xf>
    <xf numFmtId="38" fontId="4" fillId="0" borderId="11" xfId="4" applyFont="1" applyFill="1" applyBorder="1" applyAlignment="1">
      <alignment vertical="center"/>
    </xf>
    <xf numFmtId="38" fontId="4" fillId="0" borderId="7" xfId="4" applyFont="1" applyFill="1" applyBorder="1" applyAlignment="1">
      <alignment vertical="center"/>
    </xf>
    <xf numFmtId="38" fontId="4" fillId="0" borderId="20" xfId="4" applyFont="1" applyFill="1" applyBorder="1" applyAlignment="1">
      <alignment vertical="center"/>
    </xf>
    <xf numFmtId="38" fontId="4" fillId="0" borderId="12" xfId="4" applyFont="1" applyFill="1" applyBorder="1" applyAlignment="1">
      <alignment vertical="center"/>
    </xf>
    <xf numFmtId="38" fontId="4" fillId="0" borderId="8" xfId="4" applyFont="1" applyFill="1" applyBorder="1" applyAlignment="1">
      <alignment vertical="center"/>
    </xf>
    <xf numFmtId="38" fontId="4" fillId="0" borderId="2" xfId="4" applyFont="1" applyFill="1" applyBorder="1" applyAlignment="1">
      <alignment vertical="center"/>
    </xf>
    <xf numFmtId="38" fontId="4" fillId="0" borderId="16" xfId="4" applyFont="1" applyFill="1" applyBorder="1" applyAlignment="1">
      <alignment vertical="center"/>
    </xf>
    <xf numFmtId="38" fontId="4" fillId="0" borderId="31" xfId="4" applyFont="1" applyFill="1" applyBorder="1" applyAlignment="1">
      <alignment vertical="center"/>
    </xf>
    <xf numFmtId="38" fontId="4" fillId="0" borderId="29" xfId="4" applyFont="1" applyFill="1" applyBorder="1" applyAlignment="1">
      <alignment vertical="center"/>
    </xf>
    <xf numFmtId="38" fontId="4" fillId="0" borderId="45" xfId="4" applyFont="1" applyFill="1" applyBorder="1" applyAlignment="1">
      <alignment vertical="center"/>
    </xf>
    <xf numFmtId="38" fontId="4" fillId="0" borderId="28" xfId="4" applyFont="1" applyFill="1" applyBorder="1" applyAlignment="1">
      <alignment vertical="center"/>
    </xf>
    <xf numFmtId="38" fontId="4" fillId="0" borderId="5" xfId="4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38" fontId="6" fillId="0" borderId="3" xfId="4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34" fillId="0" borderId="3" xfId="0" applyNumberFormat="1" applyFont="1" applyFill="1" applyBorder="1" applyAlignment="1">
      <alignment vertical="center"/>
    </xf>
    <xf numFmtId="177" fontId="34" fillId="0" borderId="4" xfId="0" applyNumberFormat="1" applyFont="1" applyFill="1" applyBorder="1" applyAlignment="1">
      <alignment horizontal="right" vertical="center"/>
    </xf>
    <xf numFmtId="177" fontId="34" fillId="0" borderId="4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81" fontId="4" fillId="0" borderId="1" xfId="4" applyNumberFormat="1" applyFont="1" applyFill="1" applyBorder="1" applyAlignment="1">
      <alignment vertical="center"/>
    </xf>
    <xf numFmtId="181" fontId="4" fillId="0" borderId="3" xfId="4" applyNumberFormat="1" applyFont="1" applyFill="1" applyBorder="1" applyAlignment="1">
      <alignment vertical="center"/>
    </xf>
    <xf numFmtId="181" fontId="4" fillId="0" borderId="4" xfId="0" applyNumberFormat="1" applyFont="1" applyFill="1" applyBorder="1" applyAlignment="1">
      <alignment vertical="center"/>
    </xf>
    <xf numFmtId="181" fontId="4" fillId="0" borderId="3" xfId="4" applyNumberFormat="1" applyFont="1" applyFill="1" applyBorder="1" applyAlignment="1">
      <alignment horizontal="right" vertical="center"/>
    </xf>
    <xf numFmtId="181" fontId="4" fillId="0" borderId="4" xfId="4" applyNumberFormat="1" applyFont="1" applyFill="1" applyBorder="1" applyAlignment="1">
      <alignment vertical="center"/>
    </xf>
    <xf numFmtId="0" fontId="32" fillId="0" borderId="0" xfId="6" applyFont="1" applyFill="1" applyBorder="1" applyAlignment="1">
      <alignment horizontal="right"/>
    </xf>
    <xf numFmtId="0" fontId="12" fillId="0" borderId="0" xfId="0" applyFont="1" applyFill="1" applyAlignment="1"/>
    <xf numFmtId="176" fontId="6" fillId="0" borderId="10" xfId="1" applyNumberFormat="1" applyFont="1" applyFill="1" applyBorder="1" applyAlignment="1">
      <alignment vertical="center"/>
    </xf>
    <xf numFmtId="186" fontId="4" fillId="0" borderId="4" xfId="1" applyNumberFormat="1" applyFont="1" applyFill="1" applyBorder="1" applyAlignment="1">
      <alignment vertical="center"/>
    </xf>
    <xf numFmtId="186" fontId="4" fillId="0" borderId="3" xfId="1" applyNumberFormat="1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vertical="center"/>
    </xf>
    <xf numFmtId="187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38" fontId="34" fillId="0" borderId="1" xfId="4" applyFont="1" applyFill="1" applyBorder="1" applyAlignment="1">
      <alignment horizontal="center" vertical="center"/>
    </xf>
    <xf numFmtId="38" fontId="4" fillId="0" borderId="1" xfId="4" applyFont="1" applyFill="1" applyBorder="1" applyAlignment="1">
      <alignment horizontal="center" vertical="center"/>
    </xf>
    <xf numFmtId="38" fontId="4" fillId="0" borderId="4" xfId="4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181" fontId="4" fillId="0" borderId="3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vertical="center"/>
    </xf>
    <xf numFmtId="38" fontId="6" fillId="0" borderId="13" xfId="4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right" vertical="center"/>
    </xf>
    <xf numFmtId="0" fontId="6" fillId="0" borderId="28" xfId="0" applyNumberFormat="1" applyFont="1" applyFill="1" applyBorder="1" applyAlignment="1">
      <alignment horizontal="right" vertical="center"/>
    </xf>
    <xf numFmtId="0" fontId="6" fillId="0" borderId="8" xfId="4" applyNumberFormat="1" applyFont="1" applyFill="1" applyBorder="1" applyAlignment="1">
      <alignment horizontal="right" vertical="center"/>
    </xf>
    <xf numFmtId="38" fontId="33" fillId="0" borderId="13" xfId="4" applyFont="1" applyFill="1" applyBorder="1" applyAlignment="1">
      <alignment horizontal="center" vertical="center" wrapText="1"/>
    </xf>
    <xf numFmtId="38" fontId="6" fillId="0" borderId="8" xfId="4" applyFont="1" applyFill="1" applyBorder="1" applyAlignment="1">
      <alignment vertical="center"/>
    </xf>
    <xf numFmtId="38" fontId="6" fillId="0" borderId="28" xfId="4" applyFont="1" applyFill="1" applyBorder="1" applyAlignment="1">
      <alignment vertical="center"/>
    </xf>
    <xf numFmtId="0" fontId="45" fillId="0" borderId="17" xfId="0" applyFont="1" applyFill="1" applyBorder="1" applyAlignment="1">
      <alignment horizontal="center" vertical="center" shrinkToFit="1"/>
    </xf>
    <xf numFmtId="0" fontId="45" fillId="0" borderId="14" xfId="0" applyFont="1" applyFill="1" applyBorder="1" applyAlignment="1">
      <alignment horizontal="center" vertical="center" shrinkToFit="1"/>
    </xf>
    <xf numFmtId="0" fontId="45" fillId="0" borderId="2" xfId="0" applyFont="1" applyFill="1" applyBorder="1" applyAlignment="1">
      <alignment horizontal="center" vertical="center" shrinkToFit="1"/>
    </xf>
    <xf numFmtId="0" fontId="45" fillId="0" borderId="21" xfId="0" applyFont="1" applyFill="1" applyBorder="1" applyAlignment="1">
      <alignment horizontal="center" vertical="center" shrinkToFit="1"/>
    </xf>
    <xf numFmtId="177" fontId="33" fillId="0" borderId="18" xfId="0" applyNumberFormat="1" applyFont="1" applyFill="1" applyBorder="1" applyAlignment="1">
      <alignment vertical="center"/>
    </xf>
    <xf numFmtId="177" fontId="33" fillId="0" borderId="22" xfId="0" applyNumberFormat="1" applyFont="1" applyFill="1" applyBorder="1" applyAlignment="1">
      <alignment vertical="center"/>
    </xf>
    <xf numFmtId="177" fontId="33" fillId="0" borderId="6" xfId="0" applyNumberFormat="1" applyFont="1" applyFill="1" applyBorder="1" applyAlignment="1">
      <alignment vertical="center"/>
    </xf>
    <xf numFmtId="177" fontId="33" fillId="0" borderId="16" xfId="0" applyNumberFormat="1" applyFont="1" applyFill="1" applyBorder="1" applyAlignment="1">
      <alignment vertical="center"/>
    </xf>
    <xf numFmtId="177" fontId="33" fillId="0" borderId="19" xfId="0" applyNumberFormat="1" applyFont="1" applyFill="1" applyBorder="1" applyAlignment="1">
      <alignment vertical="center"/>
    </xf>
    <xf numFmtId="177" fontId="33" fillId="0" borderId="23" xfId="0" applyNumberFormat="1" applyFont="1" applyFill="1" applyBorder="1" applyAlignment="1">
      <alignment vertical="center"/>
    </xf>
    <xf numFmtId="177" fontId="33" fillId="0" borderId="12" xfId="0" applyNumberFormat="1" applyFont="1" applyFill="1" applyBorder="1" applyAlignment="1">
      <alignment vertical="center"/>
    </xf>
    <xf numFmtId="177" fontId="33" fillId="0" borderId="27" xfId="0" applyNumberFormat="1" applyFont="1" applyFill="1" applyBorder="1" applyAlignment="1">
      <alignment vertical="center"/>
    </xf>
    <xf numFmtId="177" fontId="33" fillId="0" borderId="12" xfId="0" applyNumberFormat="1" applyFont="1" applyFill="1" applyBorder="1" applyAlignment="1">
      <alignment horizontal="right" vertical="center"/>
    </xf>
    <xf numFmtId="49" fontId="33" fillId="0" borderId="12" xfId="0" applyNumberFormat="1" applyFont="1" applyFill="1" applyBorder="1" applyAlignment="1">
      <alignment horizontal="right" vertical="center"/>
    </xf>
    <xf numFmtId="177" fontId="33" fillId="0" borderId="25" xfId="0" applyNumberFormat="1" applyFont="1" applyFill="1" applyBorder="1" applyAlignment="1">
      <alignment vertical="center"/>
    </xf>
    <xf numFmtId="177" fontId="33" fillId="0" borderId="1" xfId="0" applyNumberFormat="1" applyFont="1" applyFill="1" applyBorder="1" applyAlignment="1">
      <alignment vertical="center"/>
    </xf>
    <xf numFmtId="177" fontId="33" fillId="0" borderId="3" xfId="0" applyNumberFormat="1" applyFont="1" applyFill="1" applyBorder="1" applyAlignment="1">
      <alignment vertical="center"/>
    </xf>
    <xf numFmtId="177" fontId="33" fillId="0" borderId="28" xfId="0" applyNumberFormat="1" applyFont="1" applyFill="1" applyBorder="1" applyAlignment="1">
      <alignment vertical="center"/>
    </xf>
    <xf numFmtId="177" fontId="33" fillId="0" borderId="17" xfId="0" applyNumberFormat="1" applyFont="1" applyFill="1" applyBorder="1" applyAlignment="1">
      <alignment vertical="center"/>
    </xf>
    <xf numFmtId="177" fontId="33" fillId="0" borderId="14" xfId="0" applyNumberFormat="1" applyFont="1" applyFill="1" applyBorder="1" applyAlignment="1">
      <alignment vertical="center"/>
    </xf>
    <xf numFmtId="49" fontId="33" fillId="0" borderId="2" xfId="0" applyNumberFormat="1" applyFont="1" applyFill="1" applyBorder="1" applyAlignment="1">
      <alignment horizontal="right" vertical="center"/>
    </xf>
    <xf numFmtId="177" fontId="33" fillId="0" borderId="2" xfId="0" applyNumberFormat="1" applyFont="1" applyFill="1" applyBorder="1" applyAlignment="1">
      <alignment vertical="center"/>
    </xf>
    <xf numFmtId="177" fontId="33" fillId="0" borderId="2" xfId="0" applyNumberFormat="1" applyFont="1" applyFill="1" applyBorder="1" applyAlignment="1">
      <alignment vertical="center" shrinkToFit="1"/>
    </xf>
    <xf numFmtId="177" fontId="33" fillId="0" borderId="5" xfId="0" applyNumberFormat="1" applyFont="1" applyFill="1" applyBorder="1" applyAlignment="1">
      <alignment vertical="center" shrinkToFit="1"/>
    </xf>
    <xf numFmtId="38" fontId="6" fillId="0" borderId="8" xfId="1" applyFont="1" applyFill="1" applyBorder="1" applyAlignment="1">
      <alignment horizontal="right" vertical="center"/>
    </xf>
    <xf numFmtId="179" fontId="4" fillId="0" borderId="22" xfId="4" applyNumberFormat="1" applyFont="1" applyFill="1" applyBorder="1" applyAlignment="1">
      <alignment vertical="center"/>
    </xf>
    <xf numFmtId="179" fontId="4" fillId="0" borderId="6" xfId="4" applyNumberFormat="1" applyFont="1" applyFill="1" applyBorder="1" applyAlignment="1">
      <alignment vertical="center"/>
    </xf>
    <xf numFmtId="179" fontId="4" fillId="0" borderId="16" xfId="4" applyNumberFormat="1" applyFont="1" applyFill="1" applyBorder="1" applyAlignment="1">
      <alignment vertical="center"/>
    </xf>
    <xf numFmtId="179" fontId="4" fillId="0" borderId="3" xfId="4" applyNumberFormat="1" applyFont="1" applyFill="1" applyBorder="1" applyAlignment="1">
      <alignment vertical="center"/>
    </xf>
    <xf numFmtId="179" fontId="4" fillId="0" borderId="1" xfId="4" applyNumberFormat="1" applyFont="1" applyFill="1" applyBorder="1" applyAlignment="1">
      <alignment vertical="center"/>
    </xf>
    <xf numFmtId="179" fontId="4" fillId="0" borderId="4" xfId="4" applyNumberFormat="1" applyFont="1" applyFill="1" applyBorder="1" applyAlignment="1">
      <alignment vertical="center"/>
    </xf>
    <xf numFmtId="179" fontId="4" fillId="0" borderId="30" xfId="4" applyNumberFormat="1" applyFont="1" applyFill="1" applyBorder="1" applyAlignment="1">
      <alignment vertical="center"/>
    </xf>
    <xf numFmtId="179" fontId="4" fillId="0" borderId="11" xfId="4" applyNumberFormat="1" applyFont="1" applyFill="1" applyBorder="1" applyAlignment="1">
      <alignment vertical="center"/>
    </xf>
    <xf numFmtId="179" fontId="4" fillId="0" borderId="29" xfId="4" applyNumberFormat="1" applyFont="1" applyFill="1" applyBorder="1" applyAlignment="1">
      <alignment vertical="center"/>
    </xf>
    <xf numFmtId="186" fontId="34" fillId="0" borderId="6" xfId="0" applyNumberFormat="1" applyFont="1" applyFill="1" applyBorder="1" applyAlignment="1">
      <alignment vertical="center"/>
    </xf>
    <xf numFmtId="183" fontId="34" fillId="0" borderId="3" xfId="4" applyNumberFormat="1" applyFont="1" applyFill="1" applyBorder="1" applyAlignment="1">
      <alignment vertical="center"/>
    </xf>
    <xf numFmtId="186" fontId="34" fillId="0" borderId="6" xfId="4" applyNumberFormat="1" applyFont="1" applyFill="1" applyBorder="1" applyAlignment="1">
      <alignment vertical="center"/>
    </xf>
    <xf numFmtId="176" fontId="34" fillId="0" borderId="3" xfId="4" applyNumberFormat="1" applyFont="1" applyFill="1" applyBorder="1" applyAlignment="1">
      <alignment vertical="center"/>
    </xf>
    <xf numFmtId="181" fontId="34" fillId="0" borderId="6" xfId="4" applyNumberFormat="1" applyFont="1" applyFill="1" applyBorder="1" applyAlignment="1">
      <alignment vertical="center"/>
    </xf>
    <xf numFmtId="181" fontId="34" fillId="0" borderId="16" xfId="4" applyNumberFormat="1" applyFont="1" applyFill="1" applyBorder="1" applyAlignment="1">
      <alignment horizontal="right" vertical="center"/>
    </xf>
    <xf numFmtId="186" fontId="34" fillId="0" borderId="3" xfId="0" applyNumberFormat="1" applyFont="1" applyFill="1" applyBorder="1" applyAlignment="1">
      <alignment vertical="center"/>
    </xf>
    <xf numFmtId="186" fontId="34" fillId="0" borderId="3" xfId="4" applyNumberFormat="1" applyFont="1" applyFill="1" applyBorder="1" applyAlignment="1">
      <alignment vertical="center"/>
    </xf>
    <xf numFmtId="181" fontId="34" fillId="0" borderId="3" xfId="4" applyNumberFormat="1" applyFont="1" applyFill="1" applyBorder="1" applyAlignment="1">
      <alignment vertical="center"/>
    </xf>
    <xf numFmtId="181" fontId="34" fillId="0" borderId="4" xfId="0" applyNumberFormat="1" applyFont="1" applyFill="1" applyBorder="1" applyAlignment="1">
      <alignment horizontal="right" vertical="center"/>
    </xf>
    <xf numFmtId="186" fontId="33" fillId="0" borderId="8" xfId="0" applyNumberFormat="1" applyFont="1" applyFill="1" applyBorder="1" applyAlignment="1">
      <alignment vertical="center"/>
    </xf>
    <xf numFmtId="183" fontId="33" fillId="0" borderId="8" xfId="4" applyNumberFormat="1" applyFont="1" applyFill="1" applyBorder="1" applyAlignment="1">
      <alignment vertical="center"/>
    </xf>
    <xf numFmtId="181" fontId="33" fillId="0" borderId="28" xfId="0" applyNumberFormat="1" applyFont="1" applyFill="1" applyBorder="1" applyAlignment="1">
      <alignment vertical="center"/>
    </xf>
    <xf numFmtId="181" fontId="33" fillId="0" borderId="8" xfId="0" applyNumberFormat="1" applyFont="1" applyFill="1" applyBorder="1" applyAlignment="1">
      <alignment vertical="center"/>
    </xf>
    <xf numFmtId="176" fontId="34" fillId="0" borderId="4" xfId="4" applyNumberFormat="1" applyFont="1" applyFill="1" applyBorder="1" applyAlignment="1">
      <alignment vertical="center"/>
    </xf>
    <xf numFmtId="176" fontId="33" fillId="0" borderId="8" xfId="1" applyNumberFormat="1" applyFont="1" applyFill="1" applyBorder="1" applyAlignment="1">
      <alignment vertical="center"/>
    </xf>
    <xf numFmtId="176" fontId="33" fillId="0" borderId="28" xfId="1" applyNumberFormat="1" applyFont="1" applyFill="1" applyBorder="1" applyAlignment="1">
      <alignment vertical="center"/>
    </xf>
    <xf numFmtId="179" fontId="4" fillId="0" borderId="7" xfId="4" applyNumberFormat="1" applyFont="1" applyFill="1" applyBorder="1" applyAlignment="1">
      <alignment vertical="center"/>
    </xf>
    <xf numFmtId="179" fontId="4" fillId="0" borderId="31" xfId="4" applyNumberFormat="1" applyFont="1" applyFill="1" applyBorder="1" applyAlignment="1">
      <alignment vertical="center"/>
    </xf>
    <xf numFmtId="179" fontId="4" fillId="0" borderId="32" xfId="4" applyNumberFormat="1" applyFont="1" applyFill="1" applyBorder="1" applyAlignment="1">
      <alignment vertical="center"/>
    </xf>
    <xf numFmtId="179" fontId="4" fillId="0" borderId="13" xfId="4" applyNumberFormat="1" applyFont="1" applyFill="1" applyBorder="1" applyAlignment="1">
      <alignment vertical="center"/>
    </xf>
    <xf numFmtId="179" fontId="4" fillId="0" borderId="8" xfId="4" applyNumberFormat="1" applyFont="1" applyFill="1" applyBorder="1" applyAlignment="1">
      <alignment vertical="center"/>
    </xf>
    <xf numFmtId="179" fontId="4" fillId="0" borderId="28" xfId="4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38" fontId="6" fillId="0" borderId="6" xfId="4" applyFont="1" applyFill="1" applyBorder="1" applyAlignment="1">
      <alignment vertical="center"/>
    </xf>
    <xf numFmtId="38" fontId="6" fillId="0" borderId="11" xfId="4" applyFont="1" applyFill="1" applyBorder="1" applyAlignment="1">
      <alignment vertical="center"/>
    </xf>
    <xf numFmtId="41" fontId="6" fillId="0" borderId="11" xfId="4" applyNumberFormat="1" applyFont="1" applyFill="1" applyBorder="1" applyAlignment="1">
      <alignment vertical="center"/>
    </xf>
    <xf numFmtId="38" fontId="6" fillId="0" borderId="7" xfId="4" applyFont="1" applyFill="1" applyBorder="1" applyAlignment="1">
      <alignment vertical="center"/>
    </xf>
    <xf numFmtId="38" fontId="6" fillId="0" borderId="20" xfId="4" applyFont="1" applyFill="1" applyBorder="1" applyAlignment="1">
      <alignment vertical="center"/>
    </xf>
    <xf numFmtId="41" fontId="6" fillId="0" borderId="3" xfId="4" applyNumberFormat="1" applyFont="1" applyFill="1" applyBorder="1" applyAlignment="1">
      <alignment vertical="center"/>
    </xf>
    <xf numFmtId="41" fontId="6" fillId="0" borderId="7" xfId="4" applyNumberFormat="1" applyFont="1" applyFill="1" applyBorder="1" applyAlignment="1">
      <alignment vertical="center"/>
    </xf>
    <xf numFmtId="38" fontId="6" fillId="0" borderId="12" xfId="4" applyFont="1" applyFill="1" applyBorder="1" applyAlignment="1">
      <alignment vertical="center"/>
    </xf>
    <xf numFmtId="41" fontId="6" fillId="0" borderId="6" xfId="4" applyNumberFormat="1" applyFont="1" applyFill="1" applyBorder="1" applyAlignment="1">
      <alignment vertical="center"/>
    </xf>
    <xf numFmtId="38" fontId="6" fillId="0" borderId="2" xfId="4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38" fontId="6" fillId="0" borderId="16" xfId="4" applyFont="1" applyFill="1" applyBorder="1" applyAlignment="1">
      <alignment vertical="center"/>
    </xf>
    <xf numFmtId="38" fontId="6" fillId="0" borderId="31" xfId="4" applyFont="1" applyFill="1" applyBorder="1" applyAlignment="1">
      <alignment vertical="center"/>
    </xf>
    <xf numFmtId="38" fontId="6" fillId="0" borderId="4" xfId="4" applyFont="1" applyFill="1" applyBorder="1" applyAlignment="1">
      <alignment vertical="center"/>
    </xf>
    <xf numFmtId="38" fontId="6" fillId="0" borderId="29" xfId="4" applyFont="1" applyFill="1" applyBorder="1" applyAlignment="1">
      <alignment vertical="center"/>
    </xf>
    <xf numFmtId="41" fontId="6" fillId="0" borderId="29" xfId="4" applyNumberFormat="1" applyFont="1" applyFill="1" applyBorder="1" applyAlignment="1">
      <alignment vertical="center"/>
    </xf>
    <xf numFmtId="41" fontId="6" fillId="0" borderId="4" xfId="4" applyNumberFormat="1" applyFont="1" applyFill="1" applyBorder="1" applyAlignment="1">
      <alignment vertical="center"/>
    </xf>
    <xf numFmtId="38" fontId="6" fillId="0" borderId="45" xfId="4" applyFont="1" applyFill="1" applyBorder="1" applyAlignment="1">
      <alignment vertical="center"/>
    </xf>
    <xf numFmtId="176" fontId="6" fillId="0" borderId="4" xfId="4" applyNumberFormat="1" applyFont="1" applyFill="1" applyBorder="1" applyAlignment="1">
      <alignment horizontal="right" vertical="center"/>
    </xf>
    <xf numFmtId="38" fontId="6" fillId="0" borderId="5" xfId="4" applyFont="1" applyFill="1" applyBorder="1" applyAlignment="1">
      <alignment vertical="center"/>
    </xf>
    <xf numFmtId="38" fontId="6" fillId="0" borderId="13" xfId="1" applyFont="1" applyFill="1" applyBorder="1" applyAlignment="1">
      <alignment horizontal="distributed" vertical="center" justifyLastLine="1"/>
    </xf>
    <xf numFmtId="38" fontId="6" fillId="0" borderId="13" xfId="4" applyFont="1" applyFill="1" applyBorder="1" applyAlignment="1">
      <alignment vertical="center"/>
    </xf>
    <xf numFmtId="38" fontId="6" fillId="0" borderId="8" xfId="4" applyFont="1" applyFill="1" applyBorder="1" applyAlignment="1">
      <alignment horizontal="right" vertical="center"/>
    </xf>
    <xf numFmtId="38" fontId="6" fillId="0" borderId="8" xfId="4" applyFont="1" applyFill="1" applyBorder="1" applyAlignment="1">
      <alignment horizontal="right" vertical="center" justifyLastLine="1"/>
    </xf>
    <xf numFmtId="38" fontId="6" fillId="0" borderId="28" xfId="4" applyFont="1" applyFill="1" applyBorder="1" applyAlignment="1">
      <alignment horizontal="right" vertical="center" justifyLastLine="1"/>
    </xf>
    <xf numFmtId="38" fontId="30" fillId="0" borderId="0" xfId="0" applyNumberFormat="1" applyFont="1"/>
    <xf numFmtId="38" fontId="20" fillId="0" borderId="0" xfId="0" applyNumberFormat="1" applyFont="1"/>
    <xf numFmtId="176" fontId="6" fillId="0" borderId="8" xfId="4" applyNumberFormat="1" applyFont="1" applyFill="1" applyBorder="1" applyAlignment="1">
      <alignment horizontal="right" vertical="center"/>
    </xf>
    <xf numFmtId="176" fontId="6" fillId="0" borderId="28" xfId="4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8" xfId="4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28" xfId="0" applyNumberFormat="1" applyFont="1" applyFill="1" applyBorder="1" applyAlignment="1">
      <alignment vertical="center"/>
    </xf>
    <xf numFmtId="181" fontId="6" fillId="0" borderId="13" xfId="4" applyNumberFormat="1" applyFont="1" applyFill="1" applyBorder="1" applyAlignment="1">
      <alignment vertical="center"/>
    </xf>
    <xf numFmtId="181" fontId="6" fillId="0" borderId="8" xfId="4" applyNumberFormat="1" applyFont="1" applyFill="1" applyBorder="1" applyAlignment="1">
      <alignment vertical="center"/>
    </xf>
    <xf numFmtId="181" fontId="6" fillId="0" borderId="28" xfId="0" applyNumberFormat="1" applyFont="1" applyFill="1" applyBorder="1" applyAlignment="1">
      <alignment vertical="center"/>
    </xf>
    <xf numFmtId="181" fontId="6" fillId="0" borderId="8" xfId="4" applyNumberFormat="1" applyFont="1" applyFill="1" applyBorder="1" applyAlignment="1">
      <alignment horizontal="right" vertical="center"/>
    </xf>
    <xf numFmtId="181" fontId="6" fillId="0" borderId="28" xfId="4" applyNumberFormat="1" applyFont="1" applyFill="1" applyBorder="1" applyAlignment="1">
      <alignment vertical="center"/>
    </xf>
    <xf numFmtId="176" fontId="6" fillId="0" borderId="28" xfId="4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/>
    </xf>
    <xf numFmtId="41" fontId="6" fillId="0" borderId="6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vertical="center"/>
    </xf>
    <xf numFmtId="176" fontId="6" fillId="0" borderId="8" xfId="4" applyNumberFormat="1" applyFont="1" applyFill="1" applyBorder="1" applyAlignment="1">
      <alignment vertical="center" shrinkToFit="1"/>
    </xf>
    <xf numFmtId="176" fontId="6" fillId="0" borderId="28" xfId="4" applyNumberFormat="1" applyFont="1" applyFill="1" applyBorder="1" applyAlignment="1">
      <alignment vertical="center" shrinkToFit="1"/>
    </xf>
    <xf numFmtId="49" fontId="4" fillId="0" borderId="3" xfId="4" applyNumberFormat="1" applyFont="1" applyFill="1" applyBorder="1" applyAlignment="1">
      <alignment horizontal="right" vertical="center"/>
    </xf>
    <xf numFmtId="185" fontId="4" fillId="0" borderId="3" xfId="4" applyNumberFormat="1" applyFont="1" applyFill="1" applyBorder="1" applyAlignment="1">
      <alignment horizontal="right" vertical="center"/>
    </xf>
    <xf numFmtId="49" fontId="4" fillId="0" borderId="16" xfId="4" applyNumberFormat="1" applyFont="1" applyFill="1" applyBorder="1" applyAlignment="1">
      <alignment horizontal="right" vertical="center"/>
    </xf>
    <xf numFmtId="182" fontId="6" fillId="0" borderId="8" xfId="0" applyNumberFormat="1" applyFont="1" applyFill="1" applyBorder="1" applyAlignment="1">
      <alignment horizontal="right" vertical="center"/>
    </xf>
    <xf numFmtId="38" fontId="33" fillId="0" borderId="28" xfId="4" applyFont="1" applyFill="1" applyBorder="1" applyAlignment="1">
      <alignment horizontal="right" vertical="center"/>
    </xf>
    <xf numFmtId="38" fontId="4" fillId="0" borderId="4" xfId="4" applyFont="1" applyFill="1" applyBorder="1" applyAlignment="1">
      <alignment horizontal="right" vertical="center"/>
    </xf>
    <xf numFmtId="38" fontId="33" fillId="0" borderId="8" xfId="4" applyFont="1" applyFill="1" applyBorder="1" applyAlignment="1">
      <alignment vertical="center"/>
    </xf>
    <xf numFmtId="38" fontId="33" fillId="0" borderId="8" xfId="4" applyFont="1" applyFill="1" applyBorder="1" applyAlignment="1">
      <alignment horizontal="right" vertical="center"/>
    </xf>
    <xf numFmtId="38" fontId="33" fillId="0" borderId="28" xfId="4" applyFont="1" applyFill="1" applyBorder="1" applyAlignment="1">
      <alignment vertical="center"/>
    </xf>
    <xf numFmtId="181" fontId="33" fillId="0" borderId="8" xfId="0" applyNumberFormat="1" applyFont="1" applyFill="1" applyBorder="1" applyAlignment="1">
      <alignment horizontal="right" vertical="center"/>
    </xf>
    <xf numFmtId="38" fontId="33" fillId="0" borderId="8" xfId="1" applyFont="1" applyFill="1" applyBorder="1" applyAlignment="1">
      <alignment horizontal="right" vertical="center"/>
    </xf>
    <xf numFmtId="176" fontId="34" fillId="0" borderId="3" xfId="4" applyNumberFormat="1" applyFont="1" applyFill="1" applyBorder="1" applyAlignment="1">
      <alignment horizontal="right" vertical="center"/>
    </xf>
    <xf numFmtId="176" fontId="34" fillId="0" borderId="8" xfId="4" applyNumberFormat="1" applyFont="1" applyFill="1" applyBorder="1" applyAlignment="1">
      <alignment horizontal="right" vertical="center"/>
    </xf>
    <xf numFmtId="176" fontId="33" fillId="0" borderId="3" xfId="4" applyNumberFormat="1" applyFont="1" applyFill="1" applyBorder="1" applyAlignment="1">
      <alignment horizontal="right" vertical="center"/>
    </xf>
    <xf numFmtId="41" fontId="34" fillId="0" borderId="3" xfId="4" applyNumberFormat="1" applyFont="1" applyFill="1" applyBorder="1" applyAlignment="1">
      <alignment horizontal="right" vertical="center"/>
    </xf>
    <xf numFmtId="41" fontId="34" fillId="0" borderId="8" xfId="4" applyNumberFormat="1" applyFont="1" applyFill="1" applyBorder="1" applyAlignment="1">
      <alignment horizontal="right" vertical="center"/>
    </xf>
    <xf numFmtId="41" fontId="34" fillId="0" borderId="4" xfId="4" applyNumberFormat="1" applyFont="1" applyFill="1" applyBorder="1" applyAlignment="1">
      <alignment horizontal="right" vertical="center"/>
    </xf>
    <xf numFmtId="41" fontId="34" fillId="0" borderId="28" xfId="4" applyNumberFormat="1" applyFont="1" applyFill="1" applyBorder="1" applyAlignment="1">
      <alignment horizontal="right" vertical="center"/>
    </xf>
    <xf numFmtId="41" fontId="34" fillId="0" borderId="33" xfId="4" applyNumberFormat="1" applyFont="1" applyFill="1" applyBorder="1" applyAlignment="1">
      <alignment horizontal="right" vertical="center"/>
    </xf>
    <xf numFmtId="41" fontId="34" fillId="0" borderId="34" xfId="4" applyNumberFormat="1" applyFont="1" applyFill="1" applyBorder="1" applyAlignment="1">
      <alignment horizontal="right" vertical="center"/>
    </xf>
    <xf numFmtId="176" fontId="33" fillId="0" borderId="4" xfId="4" applyNumberFormat="1" applyFont="1" applyFill="1" applyBorder="1" applyAlignment="1">
      <alignment horizontal="right" vertical="center"/>
    </xf>
    <xf numFmtId="176" fontId="34" fillId="0" borderId="8" xfId="4" applyNumberFormat="1" applyFont="1" applyFill="1" applyBorder="1" applyAlignment="1">
      <alignment vertical="center"/>
    </xf>
    <xf numFmtId="176" fontId="34" fillId="0" borderId="28" xfId="4" applyNumberFormat="1" applyFont="1" applyFill="1" applyBorder="1" applyAlignment="1">
      <alignment vertical="center"/>
    </xf>
    <xf numFmtId="176" fontId="34" fillId="0" borderId="35" xfId="4" applyNumberFormat="1" applyFont="1" applyFill="1" applyBorder="1" applyAlignment="1">
      <alignment vertical="center"/>
    </xf>
    <xf numFmtId="176" fontId="34" fillId="0" borderId="26" xfId="4" applyNumberFormat="1" applyFont="1" applyFill="1" applyBorder="1" applyAlignment="1">
      <alignment vertical="center"/>
    </xf>
    <xf numFmtId="176" fontId="33" fillId="0" borderId="3" xfId="4" applyNumberFormat="1" applyFont="1" applyFill="1" applyBorder="1" applyAlignment="1">
      <alignment vertical="center"/>
    </xf>
    <xf numFmtId="176" fontId="33" fillId="0" borderId="4" xfId="4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176" fontId="34" fillId="0" borderId="1" xfId="4" applyNumberFormat="1" applyFont="1" applyFill="1" applyBorder="1" applyAlignment="1">
      <alignment horizontal="right" vertical="center"/>
    </xf>
    <xf numFmtId="176" fontId="34" fillId="0" borderId="13" xfId="4" applyNumberFormat="1" applyFont="1" applyFill="1" applyBorder="1" applyAlignment="1">
      <alignment horizontal="right" vertical="center"/>
    </xf>
    <xf numFmtId="176" fontId="34" fillId="0" borderId="28" xfId="4" applyNumberFormat="1" applyFont="1" applyFill="1" applyBorder="1" applyAlignment="1">
      <alignment horizontal="right" vertical="center"/>
    </xf>
    <xf numFmtId="176" fontId="33" fillId="0" borderId="47" xfId="4" applyNumberFormat="1" applyFont="1" applyFill="1" applyBorder="1" applyAlignment="1">
      <alignment horizontal="right" vertical="center"/>
    </xf>
    <xf numFmtId="176" fontId="34" fillId="0" borderId="1" xfId="4" applyNumberFormat="1" applyFont="1" applyFill="1" applyBorder="1" applyAlignment="1">
      <alignment vertical="center"/>
    </xf>
    <xf numFmtId="176" fontId="34" fillId="0" borderId="13" xfId="4" applyNumberFormat="1" applyFont="1" applyFill="1" applyBorder="1" applyAlignment="1">
      <alignment vertical="center"/>
    </xf>
    <xf numFmtId="176" fontId="33" fillId="0" borderId="46" xfId="4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distributed" vertical="center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center" vertical="center"/>
    </xf>
    <xf numFmtId="176" fontId="6" fillId="0" borderId="3" xfId="4" applyNumberFormat="1" applyFont="1" applyFill="1" applyBorder="1" applyAlignment="1">
      <alignment horizontal="right" vertical="center"/>
    </xf>
    <xf numFmtId="38" fontId="34" fillId="0" borderId="3" xfId="1" applyFont="1" applyFill="1" applyBorder="1" applyAlignment="1">
      <alignment horizontal="right" vertical="center"/>
    </xf>
    <xf numFmtId="0" fontId="6" fillId="0" borderId="13" xfId="0" applyNumberFormat="1" applyFont="1" applyFill="1" applyBorder="1" applyAlignment="1">
      <alignment horizontal="right" vertical="center"/>
    </xf>
    <xf numFmtId="176" fontId="6" fillId="0" borderId="9" xfId="4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13" xfId="0" applyNumberFormat="1" applyFont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185" fontId="6" fillId="0" borderId="8" xfId="1" applyNumberFormat="1" applyFont="1" applyBorder="1" applyAlignment="1">
      <alignment vertical="center"/>
    </xf>
    <xf numFmtId="185" fontId="6" fillId="0" borderId="8" xfId="1" applyNumberFormat="1" applyFont="1" applyFill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5" fontId="6" fillId="0" borderId="28" xfId="0" applyNumberFormat="1" applyFont="1" applyBorder="1" applyAlignment="1">
      <alignment horizontal="right" vertical="center"/>
    </xf>
    <xf numFmtId="185" fontId="6" fillId="0" borderId="13" xfId="1" applyNumberFormat="1" applyFont="1" applyFill="1" applyBorder="1" applyAlignment="1">
      <alignment horizontal="right" vertical="center"/>
    </xf>
    <xf numFmtId="183" fontId="6" fillId="0" borderId="8" xfId="1" applyNumberFormat="1" applyFont="1" applyBorder="1" applyAlignment="1">
      <alignment horizontal="right" vertical="center"/>
    </xf>
    <xf numFmtId="183" fontId="6" fillId="0" borderId="28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85" fontId="6" fillId="0" borderId="28" xfId="1" applyNumberFormat="1" applyFont="1" applyBorder="1" applyAlignment="1">
      <alignment vertical="center"/>
    </xf>
    <xf numFmtId="185" fontId="6" fillId="0" borderId="13" xfId="1" applyNumberFormat="1" applyFont="1" applyBorder="1" applyAlignment="1">
      <alignment vertical="center"/>
    </xf>
    <xf numFmtId="183" fontId="6" fillId="0" borderId="8" xfId="1" applyNumberFormat="1" applyFont="1" applyBorder="1" applyAlignment="1">
      <alignment vertical="center"/>
    </xf>
    <xf numFmtId="183" fontId="6" fillId="0" borderId="28" xfId="1" applyNumberFormat="1" applyFont="1" applyBorder="1" applyAlignment="1">
      <alignment vertical="center"/>
    </xf>
    <xf numFmtId="182" fontId="46" fillId="0" borderId="0" xfId="0" applyNumberFormat="1" applyFont="1" applyFill="1" applyBorder="1" applyAlignment="1">
      <alignment horizontal="center" vertical="center"/>
    </xf>
    <xf numFmtId="182" fontId="46" fillId="0" borderId="0" xfId="0" applyNumberFormat="1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12" fillId="0" borderId="0" xfId="1" applyFont="1" applyFill="1" applyAlignment="1">
      <alignment vertical="center"/>
    </xf>
    <xf numFmtId="38" fontId="12" fillId="0" borderId="0" xfId="4" applyFont="1" applyFill="1" applyAlignment="1">
      <alignment vertical="center"/>
    </xf>
    <xf numFmtId="182" fontId="4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36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distributed" textRotation="255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22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distributed" vertical="center" indent="2"/>
    </xf>
    <xf numFmtId="0" fontId="12" fillId="0" borderId="21" xfId="0" applyFont="1" applyFill="1" applyBorder="1" applyAlignment="1">
      <alignment horizontal="distributed" vertical="center" indent="2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distributed" vertical="center" justifyLastLine="1"/>
    </xf>
    <xf numFmtId="0" fontId="12" fillId="0" borderId="22" xfId="0" applyFont="1" applyFill="1" applyBorder="1" applyAlignment="1">
      <alignment horizontal="center" vertical="distributed" textRotation="255" justifyLastLine="1"/>
    </xf>
    <xf numFmtId="0" fontId="12" fillId="0" borderId="1" xfId="0" applyFont="1" applyFill="1" applyBorder="1" applyAlignment="1">
      <alignment horizontal="center" vertical="distributed" textRotation="255" justifyLastLine="1"/>
    </xf>
    <xf numFmtId="0" fontId="12" fillId="0" borderId="32" xfId="0" applyFont="1" applyFill="1" applyBorder="1" applyAlignment="1">
      <alignment horizontal="center" vertical="distributed" textRotation="255" justifyLastLine="1"/>
    </xf>
    <xf numFmtId="0" fontId="12" fillId="0" borderId="13" xfId="0" applyFont="1" applyFill="1" applyBorder="1" applyAlignment="1">
      <alignment horizontal="center" vertical="distributed" textRotation="255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6" fontId="3" fillId="0" borderId="0" xfId="3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wrapText="1" justifyLastLine="1"/>
    </xf>
    <xf numFmtId="0" fontId="4" fillId="0" borderId="8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 justifyLastLine="1"/>
    </xf>
    <xf numFmtId="38" fontId="4" fillId="0" borderId="2" xfId="1" applyFont="1" applyFill="1" applyBorder="1" applyAlignment="1">
      <alignment horizontal="center" vertical="center" justifyLastLine="1"/>
    </xf>
    <xf numFmtId="38" fontId="4" fillId="0" borderId="2" xfId="1" applyFont="1" applyFill="1" applyBorder="1" applyAlignment="1">
      <alignment horizontal="center" vertical="center" wrapText="1" justifyLastLine="1"/>
    </xf>
    <xf numFmtId="38" fontId="4" fillId="0" borderId="5" xfId="1" applyFont="1" applyFill="1" applyBorder="1" applyAlignment="1">
      <alignment horizontal="center" vertical="center" justifyLastLine="1"/>
    </xf>
    <xf numFmtId="38" fontId="4" fillId="0" borderId="6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41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center" vertical="distributed" textRotation="255" justifyLastLine="1"/>
    </xf>
    <xf numFmtId="0" fontId="4" fillId="0" borderId="4" xfId="0" applyFont="1" applyFill="1" applyBorder="1" applyAlignment="1">
      <alignment horizontal="center" vertical="distributed" textRotation="255" justifyLastLine="1"/>
    </xf>
    <xf numFmtId="0" fontId="4" fillId="0" borderId="28" xfId="0" applyFont="1" applyFill="1" applyBorder="1" applyAlignment="1">
      <alignment horizontal="center" vertical="distributed" textRotation="255" justifyLastLine="1"/>
    </xf>
    <xf numFmtId="0" fontId="4" fillId="0" borderId="7" xfId="0" applyFont="1" applyFill="1" applyBorder="1" applyAlignment="1">
      <alignment horizontal="distributed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distributed" vertical="center" shrinkToFit="1"/>
    </xf>
    <xf numFmtId="0" fontId="4" fillId="0" borderId="22" xfId="0" applyFont="1" applyFill="1" applyBorder="1" applyAlignment="1">
      <alignment horizontal="distributed" vertical="center" shrinkToFit="1"/>
    </xf>
    <xf numFmtId="0" fontId="4" fillId="0" borderId="28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 wrapText="1"/>
    </xf>
    <xf numFmtId="0" fontId="5" fillId="0" borderId="21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31" xfId="0" applyFont="1" applyFill="1" applyBorder="1" applyAlignment="1">
      <alignment horizontal="center" vertical="distributed" textRotation="255" justifyLastLine="1"/>
    </xf>
    <xf numFmtId="0" fontId="4" fillId="0" borderId="37" xfId="0" applyFont="1" applyFill="1" applyBorder="1" applyAlignment="1">
      <alignment horizontal="distributed" vertical="center" wrapText="1"/>
    </xf>
    <xf numFmtId="0" fontId="4" fillId="0" borderId="38" xfId="0" applyFont="1" applyFill="1" applyBorder="1" applyAlignment="1">
      <alignment horizontal="distributed" vertical="center"/>
    </xf>
    <xf numFmtId="0" fontId="4" fillId="0" borderId="39" xfId="0" applyFont="1" applyFill="1" applyBorder="1" applyAlignment="1">
      <alignment horizontal="distributed" vertical="center" wrapText="1"/>
    </xf>
    <xf numFmtId="0" fontId="4" fillId="0" borderId="4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34" fillId="0" borderId="4" xfId="1" applyFont="1" applyFill="1" applyBorder="1" applyAlignment="1">
      <alignment horizontal="right" vertical="center"/>
    </xf>
    <xf numFmtId="38" fontId="34" fillId="0" borderId="1" xfId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38" fontId="34" fillId="0" borderId="0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9" fillId="0" borderId="9" xfId="0" applyFont="1" applyFill="1" applyBorder="1" applyAlignment="1"/>
    <xf numFmtId="0" fontId="4" fillId="0" borderId="10" xfId="0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38" fontId="33" fillId="0" borderId="28" xfId="1" applyFont="1" applyFill="1" applyBorder="1" applyAlignment="1">
      <alignment horizontal="right" vertical="center"/>
    </xf>
    <xf numFmtId="38" fontId="33" fillId="0" borderId="9" xfId="1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38" fontId="6" fillId="0" borderId="28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33" fillId="0" borderId="13" xfId="1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34" fillId="0" borderId="5" xfId="0" applyFont="1" applyFill="1" applyBorder="1" applyAlignment="1">
      <alignment horizontal="center" vertical="center" justifyLastLine="1"/>
    </xf>
    <xf numFmtId="0" fontId="34" fillId="0" borderId="21" xfId="0" applyFont="1" applyFill="1" applyBorder="1" applyAlignment="1">
      <alignment horizontal="center" vertical="center" justifyLastLine="1"/>
    </xf>
    <xf numFmtId="0" fontId="34" fillId="0" borderId="14" xfId="0" applyFont="1" applyFill="1" applyBorder="1" applyAlignment="1">
      <alignment horizontal="center" vertical="center" justifyLastLine="1"/>
    </xf>
    <xf numFmtId="176" fontId="34" fillId="0" borderId="16" xfId="0" applyNumberFormat="1" applyFont="1" applyFill="1" applyBorder="1" applyAlignment="1">
      <alignment horizontal="right" vertical="center"/>
    </xf>
    <xf numFmtId="176" fontId="34" fillId="0" borderId="10" xfId="0" applyNumberFormat="1" applyFont="1" applyFill="1" applyBorder="1" applyAlignment="1">
      <alignment horizontal="right" vertical="center"/>
    </xf>
    <xf numFmtId="176" fontId="34" fillId="0" borderId="28" xfId="0" applyNumberFormat="1" applyFont="1" applyFill="1" applyBorder="1" applyAlignment="1">
      <alignment horizontal="right" vertical="center"/>
    </xf>
    <xf numFmtId="176" fontId="34" fillId="0" borderId="9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 justifyLastLine="1"/>
    </xf>
    <xf numFmtId="0" fontId="6" fillId="0" borderId="21" xfId="0" applyFont="1" applyFill="1" applyBorder="1" applyAlignment="1">
      <alignment horizontal="center" vertical="center" wrapText="1" justifyLastLine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38" fontId="34" fillId="0" borderId="10" xfId="1" applyFont="1" applyFill="1" applyBorder="1" applyAlignment="1">
      <alignment horizontal="distributed" vertical="distributed" indent="1"/>
    </xf>
    <xf numFmtId="38" fontId="34" fillId="0" borderId="22" xfId="1" applyFont="1" applyFill="1" applyBorder="1" applyAlignment="1">
      <alignment horizontal="distributed" vertical="distributed" indent="1"/>
    </xf>
    <xf numFmtId="38" fontId="34" fillId="0" borderId="0" xfId="4" applyFont="1" applyFill="1" applyBorder="1" applyAlignment="1">
      <alignment horizontal="center" vertical="center"/>
    </xf>
    <xf numFmtId="38" fontId="34" fillId="0" borderId="1" xfId="4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horizontal="center" vertical="center"/>
    </xf>
    <xf numFmtId="38" fontId="4" fillId="0" borderId="1" xfId="4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horizontal="distributed" vertical="center" wrapText="1" indent="1"/>
    </xf>
    <xf numFmtId="38" fontId="4" fillId="0" borderId="1" xfId="4" applyFont="1" applyFill="1" applyBorder="1" applyAlignment="1">
      <alignment horizontal="distributed" vertical="center" wrapText="1" indent="1"/>
    </xf>
    <xf numFmtId="38" fontId="33" fillId="0" borderId="9" xfId="4" applyFont="1" applyFill="1" applyBorder="1" applyAlignment="1">
      <alignment horizontal="distributed" vertical="center" wrapText="1" indent="1"/>
    </xf>
    <xf numFmtId="38" fontId="33" fillId="0" borderId="13" xfId="4" applyFont="1" applyFill="1" applyBorder="1" applyAlignment="1">
      <alignment horizontal="distributed" vertical="center" wrapText="1" indent="1"/>
    </xf>
    <xf numFmtId="38" fontId="34" fillId="0" borderId="22" xfId="1" applyFont="1" applyFill="1" applyBorder="1" applyAlignment="1">
      <alignment horizontal="center" vertical="center" justifyLastLine="1"/>
    </xf>
    <xf numFmtId="38" fontId="34" fillId="0" borderId="13" xfId="1" applyFont="1" applyFill="1" applyBorder="1" applyAlignment="1">
      <alignment horizontal="center" vertical="center" justifyLastLine="1"/>
    </xf>
    <xf numFmtId="0" fontId="34" fillId="0" borderId="5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0" xfId="6" applyFont="1" applyFill="1" applyBorder="1" applyAlignment="1">
      <alignment horizontal="center" vertical="center"/>
    </xf>
    <xf numFmtId="38" fontId="34" fillId="0" borderId="2" xfId="1" applyFont="1" applyFill="1" applyBorder="1" applyAlignment="1">
      <alignment horizontal="distributed" vertical="center" justifyLastLine="1"/>
    </xf>
    <xf numFmtId="38" fontId="34" fillId="0" borderId="5" xfId="1" applyFont="1" applyFill="1" applyBorder="1" applyAlignment="1">
      <alignment horizontal="distributed" vertical="center" justifyLastLine="1"/>
    </xf>
    <xf numFmtId="38" fontId="34" fillId="0" borderId="14" xfId="1" applyFont="1" applyFill="1" applyBorder="1" applyAlignment="1">
      <alignment horizontal="distributed" vertical="center" justifyLastLine="1"/>
    </xf>
    <xf numFmtId="38" fontId="34" fillId="0" borderId="2" xfId="1" applyFont="1" applyFill="1" applyBorder="1" applyAlignment="1">
      <alignment horizontal="distributed" vertical="center" wrapText="1" justifyLastLine="1"/>
    </xf>
    <xf numFmtId="38" fontId="34" fillId="0" borderId="5" xfId="1" applyFont="1" applyFill="1" applyBorder="1" applyAlignment="1">
      <alignment horizontal="center" vertical="center" justifyLastLine="1"/>
    </xf>
    <xf numFmtId="38" fontId="34" fillId="0" borderId="21" xfId="1" applyFont="1" applyFill="1" applyBorder="1" applyAlignment="1">
      <alignment horizontal="center" vertical="center" justifyLastLine="1"/>
    </xf>
    <xf numFmtId="38" fontId="34" fillId="0" borderId="14" xfId="1" applyFont="1" applyFill="1" applyBorder="1" applyAlignment="1">
      <alignment horizontal="center" vertical="center" justifyLastLine="1"/>
    </xf>
    <xf numFmtId="38" fontId="34" fillId="0" borderId="5" xfId="1" applyFont="1" applyFill="1" applyBorder="1" applyAlignment="1">
      <alignment horizontal="center" vertical="center" wrapText="1" justifyLastLine="1"/>
    </xf>
    <xf numFmtId="38" fontId="34" fillId="0" borderId="14" xfId="1" applyFont="1" applyFill="1" applyBorder="1" applyAlignment="1">
      <alignment horizontal="center" vertical="center" wrapText="1" justifyLastLine="1"/>
    </xf>
    <xf numFmtId="38" fontId="4" fillId="0" borderId="4" xfId="4" applyFont="1" applyFill="1" applyBorder="1" applyAlignment="1">
      <alignment horizontal="right" vertical="center"/>
    </xf>
    <xf numFmtId="38" fontId="4" fillId="0" borderId="1" xfId="4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38" fontId="9" fillId="0" borderId="0" xfId="1" applyFont="1" applyFill="1" applyAlignment="1">
      <alignment horizontal="right"/>
    </xf>
    <xf numFmtId="38" fontId="4" fillId="0" borderId="5" xfId="1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horizontal="right" vertical="center"/>
    </xf>
    <xf numFmtId="38" fontId="33" fillId="0" borderId="28" xfId="4" applyFont="1" applyFill="1" applyBorder="1" applyAlignment="1">
      <alignment horizontal="right" vertical="center"/>
    </xf>
    <xf numFmtId="38" fontId="33" fillId="0" borderId="9" xfId="4" applyFont="1" applyFill="1" applyBorder="1" applyAlignment="1">
      <alignment horizontal="right" vertical="center"/>
    </xf>
    <xf numFmtId="38" fontId="33" fillId="0" borderId="13" xfId="4" applyFont="1" applyFill="1" applyBorder="1" applyAlignment="1">
      <alignment horizontal="right" vertical="center"/>
    </xf>
    <xf numFmtId="38" fontId="34" fillId="0" borderId="4" xfId="4" applyFont="1" applyFill="1" applyBorder="1" applyAlignment="1">
      <alignment horizontal="right" vertical="center"/>
    </xf>
    <xf numFmtId="38" fontId="34" fillId="0" borderId="0" xfId="4" applyFont="1" applyFill="1" applyBorder="1" applyAlignment="1">
      <alignment horizontal="right" vertical="center"/>
    </xf>
    <xf numFmtId="38" fontId="34" fillId="0" borderId="1" xfId="4" applyFont="1" applyFill="1" applyBorder="1" applyAlignment="1">
      <alignment horizontal="right" vertical="center"/>
    </xf>
    <xf numFmtId="182" fontId="4" fillId="0" borderId="22" xfId="0" applyNumberFormat="1" applyFont="1" applyFill="1" applyBorder="1" applyAlignment="1">
      <alignment horizontal="center" vertical="center"/>
    </xf>
    <xf numFmtId="182" fontId="4" fillId="0" borderId="13" xfId="0" applyNumberFormat="1" applyFont="1" applyFill="1" applyBorder="1" applyAlignment="1">
      <alignment horizontal="center" vertical="center"/>
    </xf>
    <xf numFmtId="182" fontId="4" fillId="0" borderId="5" xfId="0" applyNumberFormat="1" applyFont="1" applyFill="1" applyBorder="1" applyAlignment="1">
      <alignment horizontal="center" vertical="center"/>
    </xf>
    <xf numFmtId="182" fontId="4" fillId="0" borderId="21" xfId="0" applyNumberFormat="1" applyFont="1" applyFill="1" applyBorder="1" applyAlignment="1">
      <alignment horizontal="center" vertical="center"/>
    </xf>
    <xf numFmtId="182" fontId="4" fillId="0" borderId="14" xfId="0" applyNumberFormat="1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182" fontId="4" fillId="0" borderId="5" xfId="0" applyNumberFormat="1" applyFont="1" applyFill="1" applyBorder="1" applyAlignment="1">
      <alignment horizontal="distributed" vertical="center" indent="1"/>
    </xf>
    <xf numFmtId="182" fontId="4" fillId="0" borderId="14" xfId="0" applyNumberFormat="1" applyFont="1" applyFill="1" applyBorder="1" applyAlignment="1">
      <alignment horizontal="distributed" vertical="center" indent="1"/>
    </xf>
    <xf numFmtId="182" fontId="4" fillId="0" borderId="2" xfId="0" applyNumberFormat="1" applyFont="1" applyFill="1" applyBorder="1" applyAlignment="1">
      <alignment horizontal="distributed" vertical="center" indent="1"/>
    </xf>
  </cellXfs>
  <cellStyles count="7">
    <cellStyle name="桁区切り" xfId="1" builtinId="6"/>
    <cellStyle name="桁区切り 2" xfId="2"/>
    <cellStyle name="桁区切り 2 2" xfId="4"/>
    <cellStyle name="通貨" xfId="3" builtinId="7"/>
    <cellStyle name="標準" xfId="0" builtinId="0"/>
    <cellStyle name="標準_Sheet2_15 教育・文化(教育委員会事務局） 2" xfId="6"/>
    <cellStyle name="標準_文セン_15 教育・文化(教育委員会事務局）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3761934501577"/>
          <c:y val="0.14119922300690868"/>
          <c:w val="0.76417524732485365"/>
          <c:h val="0.70750809895674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'28表、29表'!$C$55</c:f>
              <c:strCache>
                <c:ptCount val="1"/>
                <c:pt idx="0">
                  <c:v>小学校児童数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18-4C15-B4BE-7F7C86239573}"/>
                </c:ext>
              </c:extLst>
            </c:dLbl>
            <c:dLbl>
              <c:idx val="1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18-4C15-B4BE-7F7C86239573}"/>
                </c:ext>
              </c:extLst>
            </c:dLbl>
            <c:dLbl>
              <c:idx val="2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18-4C15-B4BE-7F7C86239573}"/>
                </c:ext>
              </c:extLst>
            </c:dLbl>
            <c:dLbl>
              <c:idx val="3"/>
              <c:layout>
                <c:manualLayout>
                  <c:x val="0"/>
                  <c:y val="8.4033594910872308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18-4C15-B4BE-7F7C86239573}"/>
                </c:ext>
              </c:extLst>
            </c:dLbl>
            <c:dLbl>
              <c:idx val="4"/>
              <c:layout>
                <c:manualLayout>
                  <c:x val="-7.6031620698474583E-17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18-4C15-B4BE-7F7C86239573}"/>
                </c:ext>
              </c:extLst>
            </c:dLbl>
            <c:dLbl>
              <c:idx val="5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18-4C15-B4BE-7F7C86239573}"/>
                </c:ext>
              </c:extLst>
            </c:dLbl>
            <c:dLbl>
              <c:idx val="6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18-4C15-B4BE-7F7C862395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'28表、29表'!$B$57:$B$63</c:f>
              <c:strCache>
                <c:ptCount val="7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</c:strCache>
            </c:strRef>
          </c:cat>
          <c:val>
            <c:numRef>
              <c:f>'28表、29表'!$C$57:$C$63</c:f>
              <c:numCache>
                <c:formatCode>#,##0_);[Red]\(#,##0\)</c:formatCode>
                <c:ptCount val="7"/>
                <c:pt idx="0" formatCode="#,##0_);[Red]\(#,##0\)">
                  <c:v>5213</c:v>
                </c:pt>
                <c:pt idx="1">
                  <c:v>5127</c:v>
                </c:pt>
                <c:pt idx="2" formatCode="#,##0_ ;[Red]\-#,##0\ ">
                  <c:v>4970</c:v>
                </c:pt>
                <c:pt idx="3" formatCode="#,##0_ ;[Red]\-#,##0\ ">
                  <c:v>4851</c:v>
                </c:pt>
                <c:pt idx="4" formatCode="#,##0_ ;[Red]\-#,##0\ ">
                  <c:v>4654</c:v>
                </c:pt>
                <c:pt idx="5" formatCode="#,##0_ ;[Red]\-#,##0\ ">
                  <c:v>4531</c:v>
                </c:pt>
                <c:pt idx="6" formatCode="#,##0_ ;[Red]\-#,##0\ ">
                  <c:v>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18-4C15-B4BE-7F7C86239573}"/>
            </c:ext>
          </c:extLst>
        </c:ser>
        <c:ser>
          <c:idx val="1"/>
          <c:order val="1"/>
          <c:tx>
            <c:strRef>
              <c:f>'28表、29表'!$D$55</c:f>
              <c:strCache>
                <c:ptCount val="1"/>
                <c:pt idx="0">
                  <c:v>小学校教員数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2208408290927667E-3"/>
                  <c:y val="1.0270654063856693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18-4C15-B4BE-7F7C86239573}"/>
                </c:ext>
              </c:extLst>
            </c:dLbl>
            <c:dLbl>
              <c:idx val="1"/>
              <c:layout>
                <c:manualLayout>
                  <c:x val="6.2208408290927285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18-4C15-B4BE-7F7C86239573}"/>
                </c:ext>
              </c:extLst>
            </c:dLbl>
            <c:dLbl>
              <c:idx val="2"/>
              <c:layout>
                <c:manualLayout>
                  <c:x val="6.22084082909276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18-4C15-B4BE-7F7C86239573}"/>
                </c:ext>
              </c:extLst>
            </c:dLbl>
            <c:dLbl>
              <c:idx val="3"/>
              <c:layout>
                <c:manualLayout>
                  <c:x val="6.2208408290927667E-3"/>
                  <c:y val="-1.0270654063856693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18-4C15-B4BE-7F7C86239573}"/>
                </c:ext>
              </c:extLst>
            </c:dLbl>
            <c:dLbl>
              <c:idx val="4"/>
              <c:layout>
                <c:manualLayout>
                  <c:x val="6.22084082909276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18-4C15-B4BE-7F7C86239573}"/>
                </c:ext>
              </c:extLst>
            </c:dLbl>
            <c:dLbl>
              <c:idx val="5"/>
              <c:layout>
                <c:manualLayout>
                  <c:x val="6.2208408290927667E-3"/>
                  <c:y val="2.801119830362315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18-4C15-B4BE-7F7C86239573}"/>
                </c:ext>
              </c:extLst>
            </c:dLbl>
            <c:dLbl>
              <c:idx val="6"/>
              <c:layout>
                <c:manualLayout>
                  <c:x val="6.2208408290927667E-3"/>
                  <c:y val="5.60201910010827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418-4C15-B4BE-7F7C862395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'28表、29表'!$B$57:$B$63</c:f>
              <c:strCache>
                <c:ptCount val="7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</c:strCache>
            </c:strRef>
          </c:cat>
          <c:val>
            <c:numRef>
              <c:f>'28表、29表'!$D$57:$D$63</c:f>
              <c:numCache>
                <c:formatCode>General</c:formatCode>
                <c:ptCount val="7"/>
                <c:pt idx="0" formatCode="#,##0_);[Red]\(#,##0\)">
                  <c:v>438</c:v>
                </c:pt>
                <c:pt idx="1">
                  <c:v>441</c:v>
                </c:pt>
                <c:pt idx="2" formatCode="#,##0_ ;[Red]\-#,##0\ ">
                  <c:v>440</c:v>
                </c:pt>
                <c:pt idx="3" formatCode="#,##0_ ;[Red]\-#,##0\ ">
                  <c:v>424</c:v>
                </c:pt>
                <c:pt idx="4" formatCode="#,##0_ ;[Red]\-#,##0\ ">
                  <c:v>425</c:v>
                </c:pt>
                <c:pt idx="5" formatCode="#,##0_ ;[Red]\-#,##0\ ">
                  <c:v>419</c:v>
                </c:pt>
                <c:pt idx="6" formatCode="#,##0_ ;[Red]\-#,##0\ 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418-4C15-B4BE-7F7C862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466848"/>
        <c:axId val="371465672"/>
      </c:barChart>
      <c:lineChart>
        <c:grouping val="standard"/>
        <c:varyColors val="0"/>
        <c:ser>
          <c:idx val="2"/>
          <c:order val="2"/>
          <c:tx>
            <c:strRef>
              <c:f>'28表、29表'!$E$55</c:f>
              <c:strCache>
                <c:ptCount val="1"/>
                <c:pt idx="0">
                  <c:v>教員一人あたり児童数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'28表、29表'!$B$56:$B$62</c:f>
              <c:strCache>
                <c:ptCount val="7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</c:strCache>
            </c:strRef>
          </c:cat>
          <c:val>
            <c:numRef>
              <c:f>'28表、29表'!$E$56:$E$62</c:f>
              <c:numCache>
                <c:formatCode>0.0</c:formatCode>
                <c:ptCount val="7"/>
                <c:pt idx="0">
                  <c:v>12.097727272727273</c:v>
                </c:pt>
                <c:pt idx="1">
                  <c:v>11.901826484018265</c:v>
                </c:pt>
                <c:pt idx="2">
                  <c:v>11.625850340136054</c:v>
                </c:pt>
                <c:pt idx="3">
                  <c:v>11.295454545454545</c:v>
                </c:pt>
                <c:pt idx="4">
                  <c:v>11.441037735849056</c:v>
                </c:pt>
                <c:pt idx="5">
                  <c:v>10.950588235294118</c:v>
                </c:pt>
                <c:pt idx="6">
                  <c:v>10.813842482100238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418-4C15-B4BE-7F7C862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66064"/>
        <c:axId val="371466456"/>
      </c:lineChart>
      <c:catAx>
        <c:axId val="3714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371465672"/>
        <c:crosses val="autoZero"/>
        <c:auto val="1"/>
        <c:lblAlgn val="ctr"/>
        <c:lblOffset val="100"/>
        <c:noMultiLvlLbl val="0"/>
      </c:catAx>
      <c:valAx>
        <c:axId val="371465672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371466848"/>
        <c:crosses val="autoZero"/>
        <c:crossBetween val="between"/>
      </c:valAx>
      <c:catAx>
        <c:axId val="37146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466456"/>
        <c:crosses val="autoZero"/>
        <c:auto val="1"/>
        <c:lblAlgn val="ctr"/>
        <c:lblOffset val="100"/>
        <c:noMultiLvlLbl val="0"/>
      </c:catAx>
      <c:valAx>
        <c:axId val="371466456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371466064"/>
        <c:crosses val="max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12744909075399666"/>
          <c:y val="9.2824021005028332E-2"/>
          <c:w val="0.71028629511962771"/>
          <c:h val="4.9196731132665018E-2"/>
        </c:manualLayout>
      </c:layout>
      <c:overlay val="0"/>
      <c:spPr>
        <a:ln>
          <a:solidFill>
            <a:schemeClr val="tx1"/>
          </a:solidFill>
        </a:ln>
      </c:sp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0935397478607"/>
          <c:y val="0.13598068112450701"/>
          <c:w val="0.76551636292377034"/>
          <c:h val="0.7113514986477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'28表、29表'!$G$55</c:f>
              <c:strCache>
                <c:ptCount val="1"/>
                <c:pt idx="0">
                  <c:v>中学校生徒数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0674087589751125E-3"/>
                  <c:y val="4.43538273986513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F8-4A45-A824-37F091BB9194}"/>
                </c:ext>
              </c:extLst>
            </c:dLbl>
            <c:dLbl>
              <c:idx val="1"/>
              <c:layout>
                <c:manualLayout>
                  <c:x val="2.0674087589751125E-3"/>
                  <c:y val="6.86557219132566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F8-4A45-A824-37F091BB91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'28表、29表'!$F$57:$F$63</c:f>
              <c:strCache>
                <c:ptCount val="7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</c:strCache>
            </c:strRef>
          </c:cat>
          <c:val>
            <c:numRef>
              <c:f>'28表、29表'!$G$57:$G$63</c:f>
              <c:numCache>
                <c:formatCode>#,##0_);[Red]\(#,##0\)</c:formatCode>
                <c:ptCount val="7"/>
                <c:pt idx="0">
                  <c:v>2668</c:v>
                </c:pt>
                <c:pt idx="1">
                  <c:v>2640</c:v>
                </c:pt>
                <c:pt idx="2" formatCode="#,##0_ ;[Red]\-#,##0\ ">
                  <c:v>2575</c:v>
                </c:pt>
                <c:pt idx="3" formatCode="#,##0_ ;[Red]\-#,##0\ ">
                  <c:v>2568</c:v>
                </c:pt>
                <c:pt idx="4" formatCode="#,##0_ ;[Red]\-#,##0\ ">
                  <c:v>2581</c:v>
                </c:pt>
                <c:pt idx="5" formatCode="#,##0_ ;[Red]\-#,##0\ ">
                  <c:v>2576</c:v>
                </c:pt>
                <c:pt idx="6" formatCode="#,##0_ ;[Red]\-#,##0\ ">
                  <c:v>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8-4A45-A824-37F091BB9194}"/>
            </c:ext>
          </c:extLst>
        </c:ser>
        <c:ser>
          <c:idx val="1"/>
          <c:order val="1"/>
          <c:tx>
            <c:strRef>
              <c:f>'28表、29表'!$H$55</c:f>
              <c:strCache>
                <c:ptCount val="1"/>
                <c:pt idx="0">
                  <c:v>中学校教員数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2022903870033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F8-4A45-A824-37F091BB9194}"/>
                </c:ext>
              </c:extLst>
            </c:dLbl>
            <c:dLbl>
              <c:idx val="1"/>
              <c:layout>
                <c:manualLayout>
                  <c:x val="6.20229038700342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F8-4A45-A824-37F091BB9194}"/>
                </c:ext>
              </c:extLst>
            </c:dLbl>
            <c:dLbl>
              <c:idx val="2"/>
              <c:layout>
                <c:manualLayout>
                  <c:x val="6.2022903870033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F8-4A45-A824-37F091BB9194}"/>
                </c:ext>
              </c:extLst>
            </c:dLbl>
            <c:dLbl>
              <c:idx val="3"/>
              <c:layout>
                <c:manualLayout>
                  <c:x val="4.13486025800225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4F8-4A45-A824-37F091BB9194}"/>
                </c:ext>
              </c:extLst>
            </c:dLbl>
            <c:dLbl>
              <c:idx val="4"/>
              <c:layout>
                <c:manualLayout>
                  <c:x val="8.26972051600458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F8-4A45-A824-37F091BB9194}"/>
                </c:ext>
              </c:extLst>
            </c:dLbl>
            <c:dLbl>
              <c:idx val="5"/>
              <c:layout>
                <c:manualLayout>
                  <c:x val="1.033715064500564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F8-4A45-A824-37F091BB9194}"/>
                </c:ext>
              </c:extLst>
            </c:dLbl>
            <c:dLbl>
              <c:idx val="6"/>
              <c:layout>
                <c:manualLayout>
                  <c:x val="6.2022903870033851E-3"/>
                  <c:y val="2.7997631444470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4F8-4A45-A824-37F091BB91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'28表、29表'!$F$57:$F$63</c:f>
              <c:strCache>
                <c:ptCount val="7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</c:strCache>
            </c:strRef>
          </c:cat>
          <c:val>
            <c:numRef>
              <c:f>'28表、29表'!$H$57:$H$63</c:f>
              <c:numCache>
                <c:formatCode>#,##0_ ;[Red]\-#,##0\ </c:formatCode>
                <c:ptCount val="7"/>
                <c:pt idx="0" formatCode="#,##0_);[Red]\(#,##0\)">
                  <c:v>251</c:v>
                </c:pt>
                <c:pt idx="1">
                  <c:v>254</c:v>
                </c:pt>
                <c:pt idx="2">
                  <c:v>245</c:v>
                </c:pt>
                <c:pt idx="3">
                  <c:v>242</c:v>
                </c:pt>
                <c:pt idx="4">
                  <c:v>246</c:v>
                </c:pt>
                <c:pt idx="5">
                  <c:v>249</c:v>
                </c:pt>
                <c:pt idx="6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F8-4A45-A824-37F091BB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796272"/>
        <c:axId val="373796664"/>
      </c:barChart>
      <c:lineChart>
        <c:grouping val="standard"/>
        <c:varyColors val="0"/>
        <c:ser>
          <c:idx val="2"/>
          <c:order val="2"/>
          <c:tx>
            <c:strRef>
              <c:f>'28表、29表'!$I$55</c:f>
              <c:strCache>
                <c:ptCount val="1"/>
                <c:pt idx="0">
                  <c:v>教員一人あたり生徒数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'28表、29表'!$F$56:$F$62</c:f>
              <c:strCache>
                <c:ptCount val="7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</c:strCache>
            </c:strRef>
          </c:cat>
          <c:val>
            <c:numRef>
              <c:f>'28表、29表'!$I$56:$I$62</c:f>
              <c:numCache>
                <c:formatCode>#,##0.0_ </c:formatCode>
                <c:ptCount val="7"/>
                <c:pt idx="0">
                  <c:v>10.988095238095237</c:v>
                </c:pt>
                <c:pt idx="1">
                  <c:v>10.629482071713147</c:v>
                </c:pt>
                <c:pt idx="2">
                  <c:v>10.393700787401574</c:v>
                </c:pt>
                <c:pt idx="3">
                  <c:v>10.510204081632653</c:v>
                </c:pt>
                <c:pt idx="4">
                  <c:v>10.611570247933884</c:v>
                </c:pt>
                <c:pt idx="5">
                  <c:v>10.491869918699187</c:v>
                </c:pt>
                <c:pt idx="6">
                  <c:v>10.345381526104418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F8-4A45-A824-37F091BB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797840"/>
        <c:axId val="373797448"/>
      </c:lineChart>
      <c:catAx>
        <c:axId val="3737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3796664"/>
        <c:crosses val="autoZero"/>
        <c:auto val="1"/>
        <c:lblAlgn val="ctr"/>
        <c:lblOffset val="100"/>
        <c:noMultiLvlLbl val="0"/>
      </c:catAx>
      <c:valAx>
        <c:axId val="373796664"/>
        <c:scaling>
          <c:orientation val="minMax"/>
          <c:max val="350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3796272"/>
        <c:crosses val="autoZero"/>
        <c:crossBetween val="between"/>
      </c:valAx>
      <c:catAx>
        <c:axId val="37379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3797448"/>
        <c:crosses val="autoZero"/>
        <c:auto val="1"/>
        <c:lblAlgn val="ctr"/>
        <c:lblOffset val="100"/>
        <c:noMultiLvlLbl val="0"/>
      </c:catAx>
      <c:valAx>
        <c:axId val="373797448"/>
        <c:scaling>
          <c:orientation val="minMax"/>
          <c:max val="12"/>
          <c:min val="9"/>
        </c:scaling>
        <c:delete val="0"/>
        <c:axPos val="r"/>
        <c:numFmt formatCode="#,##0.0_ 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37978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720540748559473"/>
          <c:y val="3.0875273345669967E-2"/>
          <c:w val="0.72588024475167667"/>
          <c:h val="5.396832748847570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0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5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838550877527"/>
          <c:y val="8.7813741961639491E-2"/>
          <c:w val="0.823137180509664"/>
          <c:h val="0.8266243809376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'30表 図書館別貸出点数の推移'!$C$53</c:f>
              <c:strCache>
                <c:ptCount val="1"/>
                <c:pt idx="0">
                  <c:v>鹿沼図書館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'30表 図書館別貸出点数の推移'!$B$56:$B$60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'30表 図書館別貸出点数の推移'!$C$56:$C$60</c:f>
              <c:numCache>
                <c:formatCode>#,##0_ </c:formatCode>
                <c:ptCount val="5"/>
                <c:pt idx="0">
                  <c:v>272853</c:v>
                </c:pt>
                <c:pt idx="1">
                  <c:v>278403</c:v>
                </c:pt>
                <c:pt idx="2">
                  <c:v>263081</c:v>
                </c:pt>
                <c:pt idx="3">
                  <c:v>223866</c:v>
                </c:pt>
                <c:pt idx="4">
                  <c:v>243668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4-4F42-A4DE-0651E462ABEA}"/>
            </c:ext>
          </c:extLst>
        </c:ser>
        <c:ser>
          <c:idx val="1"/>
          <c:order val="1"/>
          <c:tx>
            <c:strRef>
              <c:f>'30表 図書館別貸出点数の推移'!$D$53</c:f>
              <c:strCache>
                <c:ptCount val="1"/>
                <c:pt idx="0">
                  <c:v>東分館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chemeClr val="bg1"/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'30表 図書館別貸出点数の推移'!$B$56:$B$60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'30表 図書館別貸出点数の推移'!$D$56:$D$60</c:f>
              <c:numCache>
                <c:formatCode>#,##0_ </c:formatCode>
                <c:ptCount val="5"/>
                <c:pt idx="0">
                  <c:v>183818</c:v>
                </c:pt>
                <c:pt idx="1">
                  <c:v>187025</c:v>
                </c:pt>
                <c:pt idx="2">
                  <c:v>185728</c:v>
                </c:pt>
                <c:pt idx="3">
                  <c:v>147665</c:v>
                </c:pt>
                <c:pt idx="4">
                  <c:v>155156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4-4F42-A4DE-0651E462ABEA}"/>
            </c:ext>
          </c:extLst>
        </c:ser>
        <c:ser>
          <c:idx val="2"/>
          <c:order val="2"/>
          <c:tx>
            <c:strRef>
              <c:f>'30表 図書館別貸出点数の推移'!$E$53</c:f>
              <c:strCache>
                <c:ptCount val="1"/>
                <c:pt idx="0">
                  <c:v>粟野館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1.76652444522094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46-41B7-B6FE-872E4747B6B8}"/>
                </c:ext>
              </c:extLst>
            </c:dLbl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'30表 図書館別貸出点数の推移'!$B$56:$B$60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'30表 図書館別貸出点数の推移'!$E$56:$E$60</c:f>
              <c:numCache>
                <c:formatCode>#,##0_ </c:formatCode>
                <c:ptCount val="5"/>
                <c:pt idx="0">
                  <c:v>47921</c:v>
                </c:pt>
                <c:pt idx="1">
                  <c:v>54967</c:v>
                </c:pt>
                <c:pt idx="2">
                  <c:v>53694</c:v>
                </c:pt>
                <c:pt idx="3">
                  <c:v>47887</c:v>
                </c:pt>
                <c:pt idx="4">
                  <c:v>50668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4-4F42-A4DE-0651E462A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73795488"/>
        <c:axId val="373798624"/>
      </c:barChart>
      <c:catAx>
        <c:axId val="3737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3798624"/>
        <c:crosses val="autoZero"/>
        <c:auto val="1"/>
        <c:lblAlgn val="ctr"/>
        <c:lblOffset val="100"/>
        <c:noMultiLvlLbl val="0"/>
      </c:catAx>
      <c:valAx>
        <c:axId val="373798624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37954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944367816091954"/>
          <c:y val="6.6163978049905134E-2"/>
          <c:w val="0.45355420537830687"/>
          <c:h val="3.1984842954233372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1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3</xdr:row>
      <xdr:rowOff>161925</xdr:rowOff>
    </xdr:from>
    <xdr:to>
      <xdr:col>7</xdr:col>
      <xdr:colOff>142875</xdr:colOff>
      <xdr:row>5</xdr:row>
      <xdr:rowOff>9525</xdr:rowOff>
    </xdr:to>
    <xdr:sp macro="" textlink="">
      <xdr:nvSpPr>
        <xdr:cNvPr id="555158" name="Text Box 5"/>
        <xdr:cNvSpPr txBox="1">
          <a:spLocks noChangeArrowheads="1"/>
        </xdr:cNvSpPr>
      </xdr:nvSpPr>
      <xdr:spPr bwMode="auto">
        <a:xfrm>
          <a:off x="5334000" y="1038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260839</xdr:colOff>
      <xdr:row>0</xdr:row>
      <xdr:rowOff>152400</xdr:rowOff>
    </xdr:from>
    <xdr:to>
      <xdr:col>8</xdr:col>
      <xdr:colOff>432289</xdr:colOff>
      <xdr:row>20</xdr:row>
      <xdr:rowOff>161191</xdr:rowOff>
    </xdr:to>
    <xdr:graphicFrame macro="">
      <xdr:nvGraphicFramePr>
        <xdr:cNvPr id="555159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504092</xdr:colOff>
      <xdr:row>1</xdr:row>
      <xdr:rowOff>76200</xdr:rowOff>
    </xdr:from>
    <xdr:to>
      <xdr:col>1</xdr:col>
      <xdr:colOff>323117</xdr:colOff>
      <xdr:row>2</xdr:row>
      <xdr:rowOff>180975</xdr:rowOff>
    </xdr:to>
    <xdr:sp macro="" textlink="">
      <xdr:nvSpPr>
        <xdr:cNvPr id="11" name="テキスト ボックス 10"/>
        <xdr:cNvSpPr txBox="1"/>
      </xdr:nvSpPr>
      <xdr:spPr>
        <a:xfrm>
          <a:off x="504092" y="457200"/>
          <a:ext cx="50775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twoCellAnchor>
    <xdr:from>
      <xdr:col>7</xdr:col>
      <xdr:colOff>342167</xdr:colOff>
      <xdr:row>1</xdr:row>
      <xdr:rowOff>76200</xdr:rowOff>
    </xdr:from>
    <xdr:to>
      <xdr:col>8</xdr:col>
      <xdr:colOff>199292</xdr:colOff>
      <xdr:row>2</xdr:row>
      <xdr:rowOff>152400</xdr:rowOff>
    </xdr:to>
    <xdr:sp macro="" textlink="">
      <xdr:nvSpPr>
        <xdr:cNvPr id="12" name="テキスト ボックス 11"/>
        <xdr:cNvSpPr txBox="1"/>
      </xdr:nvSpPr>
      <xdr:spPr>
        <a:xfrm>
          <a:off x="5624879" y="457200"/>
          <a:ext cx="54585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oneCellAnchor>
    <xdr:from>
      <xdr:col>7</xdr:col>
      <xdr:colOff>66675</xdr:colOff>
      <xdr:row>59</xdr:row>
      <xdr:rowOff>0</xdr:rowOff>
    </xdr:from>
    <xdr:ext cx="76200" cy="20955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53340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66675</xdr:colOff>
      <xdr:row>23</xdr:row>
      <xdr:rowOff>0</xdr:rowOff>
    </xdr:from>
    <xdr:to>
      <xdr:col>7</xdr:col>
      <xdr:colOff>142875</xdr:colOff>
      <xdr:row>24</xdr:row>
      <xdr:rowOff>16119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334000" y="0"/>
          <a:ext cx="76200" cy="20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66675</xdr:colOff>
      <xdr:row>23</xdr:row>
      <xdr:rowOff>0</xdr:rowOff>
    </xdr:from>
    <xdr:ext cx="76200" cy="209550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53340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275492</xdr:colOff>
      <xdr:row>25</xdr:row>
      <xdr:rowOff>36636</xdr:rowOff>
    </xdr:from>
    <xdr:to>
      <xdr:col>8</xdr:col>
      <xdr:colOff>446942</xdr:colOff>
      <xdr:row>48</xdr:row>
      <xdr:rowOff>14656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530470</xdr:colOff>
      <xdr:row>26</xdr:row>
      <xdr:rowOff>25646</xdr:rowOff>
    </xdr:from>
    <xdr:to>
      <xdr:col>1</xdr:col>
      <xdr:colOff>349495</xdr:colOff>
      <xdr:row>28</xdr:row>
      <xdr:rowOff>88658</xdr:rowOff>
    </xdr:to>
    <xdr:sp macro="" textlink="">
      <xdr:nvSpPr>
        <xdr:cNvPr id="13" name="テキスト ボックス 12"/>
        <xdr:cNvSpPr txBox="1"/>
      </xdr:nvSpPr>
      <xdr:spPr>
        <a:xfrm>
          <a:off x="530470" y="5264396"/>
          <a:ext cx="507756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twoCellAnchor>
    <xdr:from>
      <xdr:col>7</xdr:col>
      <xdr:colOff>375872</xdr:colOff>
      <xdr:row>26</xdr:row>
      <xdr:rowOff>6593</xdr:rowOff>
    </xdr:from>
    <xdr:to>
      <xdr:col>8</xdr:col>
      <xdr:colOff>232997</xdr:colOff>
      <xdr:row>27</xdr:row>
      <xdr:rowOff>161192</xdr:rowOff>
    </xdr:to>
    <xdr:sp macro="" textlink="">
      <xdr:nvSpPr>
        <xdr:cNvPr id="14" name="テキスト ボックス 13"/>
        <xdr:cNvSpPr txBox="1"/>
      </xdr:nvSpPr>
      <xdr:spPr>
        <a:xfrm>
          <a:off x="5658584" y="5245343"/>
          <a:ext cx="545855" cy="323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oneCellAnchor>
    <xdr:from>
      <xdr:col>7</xdr:col>
      <xdr:colOff>66675</xdr:colOff>
      <xdr:row>60</xdr:row>
      <xdr:rowOff>0</xdr:rowOff>
    </xdr:from>
    <xdr:ext cx="76200" cy="209550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5334000" y="1096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66675</xdr:colOff>
      <xdr:row>61</xdr:row>
      <xdr:rowOff>0</xdr:rowOff>
    </xdr:from>
    <xdr:ext cx="76200" cy="209550"/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5334000" y="1096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66675</xdr:colOff>
      <xdr:row>61</xdr:row>
      <xdr:rowOff>0</xdr:rowOff>
    </xdr:from>
    <xdr:ext cx="76200" cy="209550"/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5334000" y="11134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66675</xdr:colOff>
      <xdr:row>62</xdr:row>
      <xdr:rowOff>0</xdr:rowOff>
    </xdr:from>
    <xdr:ext cx="76200" cy="209550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5334000" y="11306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530225</xdr:colOff>
      <xdr:row>1</xdr:row>
      <xdr:rowOff>8466</xdr:rowOff>
    </xdr:from>
    <xdr:to>
      <xdr:col>8</xdr:col>
      <xdr:colOff>339725</xdr:colOff>
      <xdr:row>42</xdr:row>
      <xdr:rowOff>168274</xdr:rowOff>
    </xdr:to>
    <xdr:graphicFrame macro="">
      <xdr:nvGraphicFramePr>
        <xdr:cNvPr id="57869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585226</xdr:colOff>
      <xdr:row>11</xdr:row>
      <xdr:rowOff>135875</xdr:rowOff>
    </xdr:from>
    <xdr:to>
      <xdr:col>8</xdr:col>
      <xdr:colOff>50896</xdr:colOff>
      <xdr:row>13</xdr:row>
      <xdr:rowOff>94007</xdr:rowOff>
    </xdr:to>
    <xdr:sp macro="" textlink="">
      <xdr:nvSpPr>
        <xdr:cNvPr id="6" name="テキスト ボックス 5"/>
        <xdr:cNvSpPr txBox="1"/>
      </xdr:nvSpPr>
      <xdr:spPr>
        <a:xfrm>
          <a:off x="4901242" y="2308766"/>
          <a:ext cx="834888" cy="30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449,492</a:t>
          </a: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418040</xdr:colOff>
      <xdr:row>8</xdr:row>
      <xdr:rowOff>93133</xdr:rowOff>
    </xdr:from>
    <xdr:to>
      <xdr:col>2</xdr:col>
      <xdr:colOff>513293</xdr:colOff>
      <xdr:row>10</xdr:row>
      <xdr:rowOff>50799</xdr:rowOff>
    </xdr:to>
    <xdr:sp macro="" textlink="">
      <xdr:nvSpPr>
        <xdr:cNvPr id="7" name="テキスト ボックス 6"/>
        <xdr:cNvSpPr txBox="1"/>
      </xdr:nvSpPr>
      <xdr:spPr>
        <a:xfrm>
          <a:off x="1313390" y="1740958"/>
          <a:ext cx="781053" cy="300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504,592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608537</xdr:colOff>
      <xdr:row>7</xdr:row>
      <xdr:rowOff>115358</xdr:rowOff>
    </xdr:from>
    <xdr:to>
      <xdr:col>4</xdr:col>
      <xdr:colOff>28574</xdr:colOff>
      <xdr:row>9</xdr:row>
      <xdr:rowOff>70908</xdr:rowOff>
    </xdr:to>
    <xdr:sp macro="" textlink="">
      <xdr:nvSpPr>
        <xdr:cNvPr id="8" name="テキスト ボックス 7"/>
        <xdr:cNvSpPr txBox="1"/>
      </xdr:nvSpPr>
      <xdr:spPr>
        <a:xfrm>
          <a:off x="2189687" y="1591733"/>
          <a:ext cx="791637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520,395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154514</xdr:colOff>
      <xdr:row>8</xdr:row>
      <xdr:rowOff>114300</xdr:rowOff>
    </xdr:from>
    <xdr:to>
      <xdr:col>5</xdr:col>
      <xdr:colOff>323850</xdr:colOff>
      <xdr:row>10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3107264" y="1762125"/>
          <a:ext cx="85513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502,503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777875</xdr:colOff>
      <xdr:row>2</xdr:row>
      <xdr:rowOff>103292</xdr:rowOff>
    </xdr:from>
    <xdr:to>
      <xdr:col>1</xdr:col>
      <xdr:colOff>365125</xdr:colOff>
      <xdr:row>4</xdr:row>
      <xdr:rowOff>38495</xdr:rowOff>
    </xdr:to>
    <xdr:sp macro="" textlink="">
      <xdr:nvSpPr>
        <xdr:cNvPr id="3" name="正方形/長方形 2"/>
        <xdr:cNvSpPr/>
      </xdr:nvSpPr>
      <xdr:spPr>
        <a:xfrm>
          <a:off x="777875" y="722417"/>
          <a:ext cx="482600" cy="27810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（点）</a:t>
          </a:r>
        </a:p>
      </xdr:txBody>
    </xdr:sp>
    <xdr:clientData/>
  </xdr:twoCellAnchor>
  <xdr:twoCellAnchor>
    <xdr:from>
      <xdr:col>1</xdr:col>
      <xdr:colOff>92458</xdr:colOff>
      <xdr:row>41</xdr:row>
      <xdr:rowOff>94204</xdr:rowOff>
    </xdr:from>
    <xdr:to>
      <xdr:col>8</xdr:col>
      <xdr:colOff>494111</xdr:colOff>
      <xdr:row>43</xdr:row>
      <xdr:rowOff>69464</xdr:rowOff>
    </xdr:to>
    <xdr:sp macro="" textlink="">
      <xdr:nvSpPr>
        <xdr:cNvPr id="2" name="テキスト ボックス 1"/>
        <xdr:cNvSpPr txBox="1"/>
      </xdr:nvSpPr>
      <xdr:spPr>
        <a:xfrm>
          <a:off x="985427" y="7446313"/>
          <a:ext cx="5193918" cy="320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（注）貸出文庫及び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WEB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の貸出点数は鹿沼図書館の貸出点数へ合算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0.6347</cdr:x>
      <cdr:y>0.29428</cdr:y>
    </cdr:from>
    <cdr:to>
      <cdr:x>0.79988</cdr:x>
      <cdr:y>0.33369</cdr:y>
    </cdr:to>
    <cdr:sp macro="" textlink="">
      <cdr:nvSpPr>
        <cdr:cNvPr id="2" name="テキスト ボックス 10"/>
        <cdr:cNvSpPr txBox="1"/>
      </cdr:nvSpPr>
      <cdr:spPr>
        <a:xfrm xmlns:a="http://schemas.openxmlformats.org/drawingml/2006/main">
          <a:off x="3494309" y="2115624"/>
          <a:ext cx="909390" cy="283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419,418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0019861\Desktop\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‐14 体育施設利用状況 "/>
    </sheetNames>
    <sheetDataSet>
      <sheetData sheetId="0">
        <row r="5">
          <cell r="N5">
            <v>6409</v>
          </cell>
        </row>
        <row r="7">
          <cell r="N7">
            <v>3200</v>
          </cell>
        </row>
        <row r="9">
          <cell r="N9">
            <v>3661</v>
          </cell>
        </row>
        <row r="11">
          <cell r="N11">
            <v>10723</v>
          </cell>
        </row>
        <row r="13">
          <cell r="N13">
            <v>0</v>
          </cell>
        </row>
        <row r="15">
          <cell r="N15">
            <v>3794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6:L38"/>
  <sheetViews>
    <sheetView tabSelected="1" view="pageBreakPreview" zoomScaleNormal="100" zoomScaleSheetLayoutView="100" workbookViewId="0">
      <selection activeCell="H36" sqref="H36"/>
    </sheetView>
  </sheetViews>
  <sheetFormatPr defaultRowHeight="13.5" x14ac:dyDescent="0.15"/>
  <cols>
    <col min="1" max="1" width="4.5" customWidth="1"/>
    <col min="2" max="2" width="7" customWidth="1"/>
    <col min="3" max="3" width="1.75" customWidth="1"/>
    <col min="4" max="4" width="27.5" customWidth="1"/>
    <col min="5" max="5" width="14.5" customWidth="1"/>
    <col min="7" max="7" width="23.875" customWidth="1"/>
  </cols>
  <sheetData>
    <row r="6" spans="1:12" ht="30" x14ac:dyDescent="0.15">
      <c r="A6" s="111"/>
      <c r="B6" s="111"/>
      <c r="C6" s="111"/>
      <c r="D6" s="111"/>
      <c r="E6" s="111"/>
      <c r="F6" s="112" t="s">
        <v>286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8.600000000000001" customHeight="1" x14ac:dyDescent="0.15">
      <c r="B15" s="113"/>
      <c r="C15" s="114"/>
      <c r="D15" s="115"/>
      <c r="E15" s="115"/>
      <c r="F15" s="133"/>
      <c r="H15" s="115"/>
      <c r="I15" s="116"/>
      <c r="K15" s="116"/>
    </row>
    <row r="16" spans="1:12" ht="18.600000000000001" customHeight="1" x14ac:dyDescent="0.15">
      <c r="B16" s="113"/>
      <c r="C16" s="114"/>
      <c r="D16" s="115"/>
      <c r="E16" s="115"/>
      <c r="F16" s="133"/>
      <c r="I16" s="115"/>
      <c r="J16" s="116"/>
      <c r="K16" s="115"/>
      <c r="L16" s="116"/>
    </row>
    <row r="17" spans="2:12" ht="18.600000000000001" customHeight="1" x14ac:dyDescent="0.15">
      <c r="B17" s="113"/>
      <c r="C17" s="114"/>
      <c r="D17" s="115"/>
      <c r="E17" s="115"/>
      <c r="F17" s="133"/>
      <c r="H17" s="117"/>
      <c r="I17" s="115"/>
      <c r="J17" s="116"/>
      <c r="K17" s="115"/>
      <c r="L17" s="116"/>
    </row>
    <row r="18" spans="2:12" ht="18.600000000000001" customHeight="1" x14ac:dyDescent="0.15">
      <c r="B18" s="113"/>
      <c r="C18" s="114"/>
      <c r="D18" s="115"/>
      <c r="E18" s="115"/>
      <c r="F18" s="134"/>
      <c r="I18" s="115"/>
      <c r="J18" s="116"/>
      <c r="K18" s="115"/>
      <c r="L18" s="116"/>
    </row>
    <row r="19" spans="2:12" ht="18.600000000000001" customHeight="1" x14ac:dyDescent="0.15">
      <c r="B19" s="113"/>
      <c r="C19" s="114"/>
      <c r="D19" s="118"/>
      <c r="E19" s="115"/>
      <c r="F19" s="134"/>
      <c r="H19" s="115"/>
      <c r="I19" s="116"/>
      <c r="K19" s="115"/>
    </row>
    <row r="20" spans="2:12" ht="18.600000000000001" customHeight="1" x14ac:dyDescent="0.15">
      <c r="B20" s="113"/>
      <c r="C20" s="114"/>
      <c r="D20" s="118"/>
      <c r="E20" s="115"/>
      <c r="F20" s="134"/>
      <c r="H20" s="115"/>
      <c r="I20" s="116"/>
      <c r="K20" s="115"/>
      <c r="L20" s="116"/>
    </row>
    <row r="21" spans="2:12" ht="18.600000000000001" customHeight="1" x14ac:dyDescent="0.15">
      <c r="B21" s="113"/>
      <c r="C21" s="114"/>
      <c r="D21" s="115"/>
      <c r="E21" s="115"/>
      <c r="F21" s="134"/>
      <c r="I21" s="115"/>
      <c r="J21" s="116"/>
      <c r="K21" s="115"/>
    </row>
    <row r="22" spans="2:12" ht="18.600000000000001" customHeight="1" x14ac:dyDescent="0.15">
      <c r="B22" s="113"/>
      <c r="C22" s="114"/>
      <c r="D22" s="115"/>
      <c r="E22" s="115"/>
      <c r="F22" s="134"/>
      <c r="H22" s="117"/>
      <c r="I22" s="115"/>
      <c r="J22" s="116"/>
      <c r="K22" s="115"/>
      <c r="L22" s="116"/>
    </row>
    <row r="23" spans="2:12" ht="18.600000000000001" customHeight="1" x14ac:dyDescent="0.15">
      <c r="B23" s="113"/>
      <c r="D23" s="115"/>
      <c r="E23" s="115"/>
      <c r="F23" s="134"/>
      <c r="I23" s="115"/>
      <c r="J23" s="116"/>
      <c r="K23" s="115"/>
      <c r="L23" s="116"/>
    </row>
    <row r="24" spans="2:12" ht="18.600000000000001" customHeight="1" x14ac:dyDescent="0.15">
      <c r="B24" s="113"/>
      <c r="D24" s="115"/>
      <c r="E24" s="115"/>
      <c r="F24" s="134"/>
      <c r="I24" s="115"/>
      <c r="J24" s="116"/>
      <c r="K24" s="115"/>
      <c r="L24" s="116"/>
    </row>
    <row r="25" spans="2:12" ht="18.600000000000001" customHeight="1" x14ac:dyDescent="0.15">
      <c r="B25" s="113"/>
      <c r="D25" s="115"/>
      <c r="E25" s="115"/>
      <c r="F25" s="134"/>
      <c r="I25" s="115"/>
      <c r="J25" s="116"/>
      <c r="K25" s="115"/>
      <c r="L25" s="116"/>
    </row>
    <row r="26" spans="2:12" ht="18.600000000000001" customHeight="1" x14ac:dyDescent="0.15">
      <c r="B26" s="113"/>
      <c r="D26" s="115"/>
      <c r="E26" s="115"/>
      <c r="F26" s="134"/>
      <c r="I26" s="115"/>
      <c r="J26" s="116"/>
      <c r="K26" s="115"/>
      <c r="L26" s="116"/>
    </row>
    <row r="27" spans="2:12" ht="18.600000000000001" customHeight="1" x14ac:dyDescent="0.15">
      <c r="B27" s="113"/>
      <c r="D27" s="115"/>
      <c r="E27" s="115"/>
      <c r="F27" s="134"/>
      <c r="I27" s="115"/>
      <c r="J27" s="116"/>
    </row>
    <row r="28" spans="2:12" ht="18.600000000000001" customHeight="1" x14ac:dyDescent="0.15">
      <c r="B28" s="113"/>
      <c r="D28" s="115"/>
      <c r="E28" s="115"/>
      <c r="F28" s="134"/>
      <c r="I28" s="115"/>
      <c r="J28" s="116"/>
    </row>
    <row r="29" spans="2:12" ht="18.600000000000001" customHeight="1" x14ac:dyDescent="0.15">
      <c r="B29" s="113"/>
      <c r="D29" s="115"/>
      <c r="E29" s="115"/>
      <c r="F29" s="134"/>
      <c r="I29" s="115"/>
      <c r="J29" s="116"/>
    </row>
    <row r="30" spans="2:12" ht="18.600000000000001" customHeight="1" x14ac:dyDescent="0.15">
      <c r="B30" s="113"/>
      <c r="D30" s="115"/>
      <c r="E30" s="115"/>
      <c r="F30" s="134"/>
      <c r="I30" s="115"/>
      <c r="J30" s="116"/>
    </row>
    <row r="31" spans="2:12" ht="18.600000000000001" customHeight="1" x14ac:dyDescent="0.15">
      <c r="B31" s="113"/>
      <c r="D31" s="115"/>
      <c r="E31" s="115"/>
      <c r="F31" s="134"/>
      <c r="I31" s="115"/>
      <c r="J31" s="116"/>
    </row>
    <row r="32" spans="2:12" ht="18.600000000000001" customHeight="1" x14ac:dyDescent="0.15">
      <c r="B32" s="113"/>
      <c r="D32" s="115"/>
      <c r="E32" s="115"/>
      <c r="F32" s="134"/>
      <c r="I32" s="115"/>
      <c r="J32" s="116"/>
    </row>
    <row r="33" spans="2:10" ht="18.600000000000001" customHeight="1" x14ac:dyDescent="0.15">
      <c r="B33" s="113"/>
      <c r="D33" s="115"/>
      <c r="E33" s="115"/>
      <c r="F33" s="134"/>
      <c r="I33" s="115"/>
      <c r="J33" s="116"/>
    </row>
    <row r="34" spans="2:10" ht="18.600000000000001" customHeight="1" x14ac:dyDescent="0.15">
      <c r="B34" s="113"/>
      <c r="D34" s="115"/>
      <c r="E34" s="115"/>
      <c r="F34" s="134"/>
      <c r="I34" s="115"/>
      <c r="J34" s="116"/>
    </row>
    <row r="35" spans="2:10" ht="18.600000000000001" customHeight="1" x14ac:dyDescent="0.15">
      <c r="B35" s="113"/>
      <c r="D35" s="115"/>
      <c r="E35" s="115"/>
      <c r="F35" s="134"/>
      <c r="H35" s="116"/>
      <c r="I35" s="116"/>
    </row>
    <row r="36" spans="2:10" ht="18.600000000000001" customHeight="1" x14ac:dyDescent="0.15">
      <c r="B36" s="113"/>
      <c r="D36" s="116"/>
      <c r="E36" s="115"/>
      <c r="F36" s="134"/>
      <c r="H36" s="116"/>
      <c r="I36" s="116"/>
    </row>
    <row r="37" spans="2:10" ht="18.600000000000001" customHeight="1" x14ac:dyDescent="0.15">
      <c r="B37" s="113"/>
      <c r="D37" s="115"/>
      <c r="E37" s="115"/>
      <c r="F37" s="134"/>
      <c r="H37" s="116"/>
      <c r="I37" s="116"/>
    </row>
    <row r="38" spans="2:10" ht="18.600000000000001" customHeight="1" x14ac:dyDescent="0.15">
      <c r="B38" s="113"/>
      <c r="D38" s="115"/>
      <c r="E38" s="115"/>
      <c r="F38" s="134"/>
      <c r="H38" s="116"/>
      <c r="I38" s="116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Normal="100" zoomScaleSheetLayoutView="100" workbookViewId="0">
      <selection activeCell="O64" sqref="O64"/>
    </sheetView>
  </sheetViews>
  <sheetFormatPr defaultColWidth="9" defaultRowHeight="12" x14ac:dyDescent="0.15"/>
  <cols>
    <col min="1" max="2" width="3.75" style="10" customWidth="1"/>
    <col min="3" max="3" width="12.125" style="10" customWidth="1"/>
    <col min="4" max="4" width="10.625" style="10" customWidth="1"/>
    <col min="5" max="7" width="9.375" style="10" customWidth="1"/>
    <col min="8" max="8" width="3.75" style="10" customWidth="1"/>
    <col min="9" max="10" width="7.625" style="10" customWidth="1"/>
    <col min="11" max="11" width="10.625" style="10" customWidth="1"/>
    <col min="12" max="14" width="9.75" style="10" customWidth="1"/>
    <col min="15" max="16384" width="9" style="10"/>
  </cols>
  <sheetData>
    <row r="1" spans="1:15" ht="30" customHeight="1" x14ac:dyDescent="0.15">
      <c r="A1" s="643" t="s">
        <v>380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</row>
    <row r="2" spans="1:15" ht="14.25" customHeight="1" x14ac:dyDescent="0.15">
      <c r="A2" s="743"/>
      <c r="B2" s="743"/>
      <c r="L2" s="308"/>
      <c r="M2" s="308"/>
      <c r="N2" s="309" t="s">
        <v>23</v>
      </c>
    </row>
    <row r="3" spans="1:15" ht="17.100000000000001" customHeight="1" x14ac:dyDescent="0.15">
      <c r="A3" s="644" t="s">
        <v>112</v>
      </c>
      <c r="B3" s="645"/>
      <c r="C3" s="645"/>
      <c r="D3" s="392" t="s">
        <v>113</v>
      </c>
      <c r="E3" s="393" t="s">
        <v>391</v>
      </c>
      <c r="F3" s="19" t="s">
        <v>395</v>
      </c>
      <c r="G3" s="511" t="s">
        <v>413</v>
      </c>
      <c r="H3" s="645" t="s">
        <v>112</v>
      </c>
      <c r="I3" s="645"/>
      <c r="J3" s="645"/>
      <c r="K3" s="392" t="s">
        <v>113</v>
      </c>
      <c r="L3" s="393" t="s">
        <v>391</v>
      </c>
      <c r="M3" s="402" t="s">
        <v>395</v>
      </c>
      <c r="N3" s="522" t="s">
        <v>413</v>
      </c>
      <c r="O3" s="18"/>
    </row>
    <row r="4" spans="1:15" ht="17.100000000000001" customHeight="1" x14ac:dyDescent="0.15">
      <c r="A4" s="744" t="s">
        <v>114</v>
      </c>
      <c r="B4" s="747" t="s">
        <v>115</v>
      </c>
      <c r="C4" s="747"/>
      <c r="D4" s="12" t="s">
        <v>104</v>
      </c>
      <c r="E4" s="301">
        <v>124</v>
      </c>
      <c r="F4" s="403">
        <v>95</v>
      </c>
      <c r="G4" s="512">
        <v>110</v>
      </c>
      <c r="H4" s="749" t="s">
        <v>182</v>
      </c>
      <c r="I4" s="747" t="s">
        <v>183</v>
      </c>
      <c r="J4" s="747"/>
      <c r="K4" s="12" t="s">
        <v>104</v>
      </c>
      <c r="L4" s="310">
        <v>245</v>
      </c>
      <c r="M4" s="410">
        <v>198</v>
      </c>
      <c r="N4" s="523">
        <v>194</v>
      </c>
      <c r="O4" s="18"/>
    </row>
    <row r="5" spans="1:15" ht="17.100000000000001" customHeight="1" x14ac:dyDescent="0.15">
      <c r="A5" s="745"/>
      <c r="B5" s="748"/>
      <c r="C5" s="748"/>
      <c r="D5" s="14" t="s">
        <v>25</v>
      </c>
      <c r="E5" s="194">
        <v>7763</v>
      </c>
      <c r="F5" s="149">
        <v>4574</v>
      </c>
      <c r="G5" s="418">
        <v>7118</v>
      </c>
      <c r="H5" s="750"/>
      <c r="I5" s="748"/>
      <c r="J5" s="748"/>
      <c r="K5" s="14" t="s">
        <v>25</v>
      </c>
      <c r="L5" s="311">
        <v>6648</v>
      </c>
      <c r="M5" s="411">
        <v>4907</v>
      </c>
      <c r="N5" s="524">
        <v>6409</v>
      </c>
      <c r="O5" s="18"/>
    </row>
    <row r="6" spans="1:15" ht="17.100000000000001" customHeight="1" x14ac:dyDescent="0.15">
      <c r="A6" s="745"/>
      <c r="B6" s="752" t="s">
        <v>116</v>
      </c>
      <c r="C6" s="752"/>
      <c r="D6" s="13" t="s">
        <v>104</v>
      </c>
      <c r="E6" s="302">
        <v>57</v>
      </c>
      <c r="F6" s="404">
        <v>60</v>
      </c>
      <c r="G6" s="513">
        <v>54</v>
      </c>
      <c r="H6" s="750"/>
      <c r="I6" s="748" t="s">
        <v>127</v>
      </c>
      <c r="J6" s="748"/>
      <c r="K6" s="24" t="s">
        <v>104</v>
      </c>
      <c r="L6" s="196">
        <v>111</v>
      </c>
      <c r="M6" s="257">
        <v>119</v>
      </c>
      <c r="N6" s="525">
        <v>69</v>
      </c>
      <c r="O6" s="18"/>
    </row>
    <row r="7" spans="1:15" ht="17.100000000000001" customHeight="1" x14ac:dyDescent="0.15">
      <c r="A7" s="745"/>
      <c r="B7" s="753"/>
      <c r="C7" s="753"/>
      <c r="D7" s="13" t="s">
        <v>25</v>
      </c>
      <c r="E7" s="194">
        <v>2295</v>
      </c>
      <c r="F7" s="149">
        <v>2610</v>
      </c>
      <c r="G7" s="418">
        <v>2256</v>
      </c>
      <c r="H7" s="750"/>
      <c r="I7" s="748"/>
      <c r="J7" s="748"/>
      <c r="K7" s="14" t="s">
        <v>25</v>
      </c>
      <c r="L7" s="196">
        <v>4753</v>
      </c>
      <c r="M7" s="257">
        <v>3838</v>
      </c>
      <c r="N7" s="525">
        <v>3200</v>
      </c>
      <c r="O7" s="18"/>
    </row>
    <row r="8" spans="1:15" ht="17.100000000000001" customHeight="1" x14ac:dyDescent="0.15">
      <c r="A8" s="745"/>
      <c r="B8" s="748" t="s">
        <v>117</v>
      </c>
      <c r="C8" s="748"/>
      <c r="D8" s="24" t="s">
        <v>104</v>
      </c>
      <c r="E8" s="302">
        <v>83</v>
      </c>
      <c r="F8" s="404">
        <v>83</v>
      </c>
      <c r="G8" s="513">
        <v>73</v>
      </c>
      <c r="H8" s="750"/>
      <c r="I8" s="748" t="s">
        <v>298</v>
      </c>
      <c r="J8" s="748"/>
      <c r="K8" s="24" t="s">
        <v>104</v>
      </c>
      <c r="L8" s="312">
        <v>155</v>
      </c>
      <c r="M8" s="412">
        <v>96</v>
      </c>
      <c r="N8" s="526">
        <v>85</v>
      </c>
      <c r="O8" s="18"/>
    </row>
    <row r="9" spans="1:15" ht="17.100000000000001" customHeight="1" x14ac:dyDescent="0.15">
      <c r="A9" s="745"/>
      <c r="B9" s="748"/>
      <c r="C9" s="748"/>
      <c r="D9" s="14" t="s">
        <v>25</v>
      </c>
      <c r="E9" s="194">
        <v>4169</v>
      </c>
      <c r="F9" s="149">
        <v>3857</v>
      </c>
      <c r="G9" s="418">
        <v>4015</v>
      </c>
      <c r="H9" s="750"/>
      <c r="I9" s="748"/>
      <c r="J9" s="748"/>
      <c r="K9" s="14" t="s">
        <v>25</v>
      </c>
      <c r="L9" s="196">
        <v>5377</v>
      </c>
      <c r="M9" s="257">
        <v>2929</v>
      </c>
      <c r="N9" s="525">
        <v>3661</v>
      </c>
      <c r="O9" s="18"/>
    </row>
    <row r="10" spans="1:15" ht="17.100000000000001" customHeight="1" x14ac:dyDescent="0.15">
      <c r="A10" s="745"/>
      <c r="B10" s="752" t="s">
        <v>118</v>
      </c>
      <c r="C10" s="752"/>
      <c r="D10" s="13" t="s">
        <v>104</v>
      </c>
      <c r="E10" s="302">
        <v>74</v>
      </c>
      <c r="F10" s="404">
        <v>49</v>
      </c>
      <c r="G10" s="513">
        <v>49</v>
      </c>
      <c r="H10" s="750"/>
      <c r="I10" s="748" t="s">
        <v>299</v>
      </c>
      <c r="J10" s="748"/>
      <c r="K10" s="24" t="s">
        <v>104</v>
      </c>
      <c r="L10" s="312">
        <v>1740</v>
      </c>
      <c r="M10" s="412">
        <v>1380</v>
      </c>
      <c r="N10" s="526">
        <v>1348</v>
      </c>
      <c r="O10" s="18"/>
    </row>
    <row r="11" spans="1:15" ht="17.100000000000001" customHeight="1" x14ac:dyDescent="0.15">
      <c r="A11" s="745"/>
      <c r="B11" s="748"/>
      <c r="C11" s="748"/>
      <c r="D11" s="14" t="s">
        <v>25</v>
      </c>
      <c r="E11" s="194">
        <v>3350</v>
      </c>
      <c r="F11" s="149">
        <v>3094</v>
      </c>
      <c r="G11" s="418">
        <v>2570</v>
      </c>
      <c r="H11" s="750"/>
      <c r="I11" s="748"/>
      <c r="J11" s="748"/>
      <c r="K11" s="14" t="s">
        <v>25</v>
      </c>
      <c r="L11" s="196">
        <v>11613</v>
      </c>
      <c r="M11" s="257">
        <v>9946</v>
      </c>
      <c r="N11" s="525">
        <v>10723</v>
      </c>
      <c r="O11" s="18"/>
    </row>
    <row r="12" spans="1:15" ht="17.100000000000001" customHeight="1" x14ac:dyDescent="0.15">
      <c r="A12" s="745"/>
      <c r="B12" s="748" t="s">
        <v>119</v>
      </c>
      <c r="C12" s="748"/>
      <c r="D12" s="25" t="s">
        <v>25</v>
      </c>
      <c r="E12" s="302">
        <v>7577</v>
      </c>
      <c r="F12" s="527">
        <v>0</v>
      </c>
      <c r="G12" s="514">
        <v>1995</v>
      </c>
      <c r="H12" s="750"/>
      <c r="I12" s="748" t="s">
        <v>184</v>
      </c>
      <c r="J12" s="748"/>
      <c r="K12" s="24" t="s">
        <v>104</v>
      </c>
      <c r="L12" s="312">
        <v>22</v>
      </c>
      <c r="M12" s="527">
        <v>0</v>
      </c>
      <c r="N12" s="527">
        <v>0</v>
      </c>
      <c r="O12" s="18"/>
    </row>
    <row r="13" spans="1:15" ht="17.100000000000001" customHeight="1" x14ac:dyDescent="0.15">
      <c r="A13" s="745"/>
      <c r="B13" s="754" t="s">
        <v>120</v>
      </c>
      <c r="C13" s="754"/>
      <c r="D13" s="13" t="s">
        <v>104</v>
      </c>
      <c r="E13" s="302">
        <v>250</v>
      </c>
      <c r="F13" s="404">
        <v>154</v>
      </c>
      <c r="G13" s="513">
        <v>213</v>
      </c>
      <c r="H13" s="750"/>
      <c r="I13" s="748"/>
      <c r="J13" s="748"/>
      <c r="K13" s="14" t="s">
        <v>25</v>
      </c>
      <c r="L13" s="196">
        <v>116</v>
      </c>
      <c r="M13" s="528">
        <v>0</v>
      </c>
      <c r="N13" s="528">
        <v>0</v>
      </c>
      <c r="O13" s="18"/>
    </row>
    <row r="14" spans="1:15" ht="17.100000000000001" customHeight="1" x14ac:dyDescent="0.15">
      <c r="A14" s="745"/>
      <c r="B14" s="754"/>
      <c r="C14" s="754"/>
      <c r="D14" s="13" t="s">
        <v>25</v>
      </c>
      <c r="E14" s="303">
        <v>9778</v>
      </c>
      <c r="F14" s="405">
        <v>3112</v>
      </c>
      <c r="G14" s="515">
        <v>6018</v>
      </c>
      <c r="H14" s="750"/>
      <c r="I14" s="748" t="s">
        <v>246</v>
      </c>
      <c r="J14" s="748"/>
      <c r="K14" s="24" t="s">
        <v>104</v>
      </c>
      <c r="L14" s="312">
        <v>415</v>
      </c>
      <c r="M14" s="412">
        <v>439</v>
      </c>
      <c r="N14" s="526">
        <v>346</v>
      </c>
      <c r="O14" s="18"/>
    </row>
    <row r="15" spans="1:15" ht="17.100000000000001" customHeight="1" x14ac:dyDescent="0.15">
      <c r="A15" s="745"/>
      <c r="B15" s="753" t="s">
        <v>121</v>
      </c>
      <c r="C15" s="753"/>
      <c r="D15" s="24" t="s">
        <v>104</v>
      </c>
      <c r="E15" s="194">
        <v>4837</v>
      </c>
      <c r="F15" s="149">
        <v>2132</v>
      </c>
      <c r="G15" s="418">
        <v>2560</v>
      </c>
      <c r="H15" s="750"/>
      <c r="I15" s="748"/>
      <c r="J15" s="748"/>
      <c r="K15" s="14" t="s">
        <v>25</v>
      </c>
      <c r="L15" s="196">
        <v>4967</v>
      </c>
      <c r="M15" s="257">
        <v>4999</v>
      </c>
      <c r="N15" s="525">
        <v>3794</v>
      </c>
      <c r="O15" s="18"/>
    </row>
    <row r="16" spans="1:15" ht="17.100000000000001" customHeight="1" x14ac:dyDescent="0.15">
      <c r="A16" s="745"/>
      <c r="B16" s="752"/>
      <c r="C16" s="752"/>
      <c r="D16" s="14" t="s">
        <v>25</v>
      </c>
      <c r="E16" s="303">
        <v>11440</v>
      </c>
      <c r="F16" s="405">
        <v>4937</v>
      </c>
      <c r="G16" s="515">
        <v>6028</v>
      </c>
      <c r="H16" s="751"/>
      <c r="I16" s="755" t="s">
        <v>26</v>
      </c>
      <c r="J16" s="755"/>
      <c r="K16" s="15" t="s">
        <v>25</v>
      </c>
      <c r="L16" s="313">
        <v>33474</v>
      </c>
      <c r="M16" s="413">
        <v>26619</v>
      </c>
      <c r="N16" s="529">
        <f>SUM('[1]15‐14 体育施設利用状況 '!N5+'[1]15‐14 体育施設利用状況 '!N7+'[1]15‐14 体育施設利用状況 '!N9+'[1]15‐14 体育施設利用状況 '!N11+'[1]15‐14 体育施設利用状況 '!N13+'[1]15‐14 体育施設利用状況 '!N15)</f>
        <v>27787</v>
      </c>
      <c r="O16" s="18"/>
    </row>
    <row r="17" spans="1:15" ht="17.100000000000001" customHeight="1" x14ac:dyDescent="0.15">
      <c r="A17" s="745"/>
      <c r="B17" s="754" t="s">
        <v>299</v>
      </c>
      <c r="C17" s="754"/>
      <c r="D17" s="13" t="s">
        <v>104</v>
      </c>
      <c r="E17" s="194">
        <v>2348</v>
      </c>
      <c r="F17" s="149">
        <v>1685</v>
      </c>
      <c r="G17" s="418">
        <v>1429</v>
      </c>
      <c r="H17" s="756" t="s">
        <v>353</v>
      </c>
      <c r="I17" s="757"/>
      <c r="J17" s="758"/>
      <c r="K17" s="12" t="s">
        <v>104</v>
      </c>
      <c r="L17" s="310">
        <v>861</v>
      </c>
      <c r="M17" s="410">
        <v>499</v>
      </c>
      <c r="N17" s="523">
        <v>541</v>
      </c>
      <c r="O17" s="18"/>
    </row>
    <row r="18" spans="1:15" ht="17.100000000000001" customHeight="1" x14ac:dyDescent="0.15">
      <c r="A18" s="745"/>
      <c r="B18" s="754"/>
      <c r="C18" s="754"/>
      <c r="D18" s="13" t="s">
        <v>25</v>
      </c>
      <c r="E18" s="303">
        <v>14425</v>
      </c>
      <c r="F18" s="405">
        <v>8951</v>
      </c>
      <c r="G18" s="515">
        <v>9041</v>
      </c>
      <c r="H18" s="759"/>
      <c r="I18" s="760"/>
      <c r="J18" s="761"/>
      <c r="K18" s="15" t="s">
        <v>25</v>
      </c>
      <c r="L18" s="196">
        <v>11630</v>
      </c>
      <c r="M18" s="257">
        <v>7002</v>
      </c>
      <c r="N18" s="525">
        <v>9292</v>
      </c>
      <c r="O18" s="18"/>
    </row>
    <row r="19" spans="1:15" ht="17.100000000000001" customHeight="1" x14ac:dyDescent="0.15">
      <c r="A19" s="745"/>
      <c r="B19" s="770" t="s">
        <v>122</v>
      </c>
      <c r="C19" s="770"/>
      <c r="D19" s="25" t="s">
        <v>25</v>
      </c>
      <c r="E19" s="194">
        <v>12187</v>
      </c>
      <c r="F19" s="149">
        <v>5064</v>
      </c>
      <c r="G19" s="418">
        <v>7033</v>
      </c>
      <c r="H19" s="762" t="s">
        <v>354</v>
      </c>
      <c r="I19" s="763"/>
      <c r="J19" s="764"/>
      <c r="K19" s="12" t="s">
        <v>104</v>
      </c>
      <c r="L19" s="310">
        <v>638</v>
      </c>
      <c r="M19" s="410">
        <v>342</v>
      </c>
      <c r="N19" s="523">
        <v>655</v>
      </c>
      <c r="O19" s="18"/>
    </row>
    <row r="20" spans="1:15" ht="17.100000000000001" customHeight="1" x14ac:dyDescent="0.15">
      <c r="A20" s="746"/>
      <c r="B20" s="755" t="s">
        <v>26</v>
      </c>
      <c r="C20" s="755"/>
      <c r="D20" s="15" t="s">
        <v>25</v>
      </c>
      <c r="E20" s="304">
        <v>72984</v>
      </c>
      <c r="F20" s="406">
        <v>36199</v>
      </c>
      <c r="G20" s="516">
        <f>SUM(G5+G7+G9+G11+G12+G14+G16+G18+G19)</f>
        <v>46074</v>
      </c>
      <c r="H20" s="765"/>
      <c r="I20" s="766"/>
      <c r="J20" s="767"/>
      <c r="K20" s="15" t="s">
        <v>25</v>
      </c>
      <c r="L20" s="314">
        <v>3248</v>
      </c>
      <c r="M20" s="414">
        <v>2162</v>
      </c>
      <c r="N20" s="452">
        <v>3026</v>
      </c>
      <c r="O20" s="18"/>
    </row>
    <row r="21" spans="1:15" ht="17.100000000000001" customHeight="1" x14ac:dyDescent="0.15">
      <c r="A21" s="744" t="s">
        <v>123</v>
      </c>
      <c r="B21" s="771" t="s">
        <v>115</v>
      </c>
      <c r="C21" s="771"/>
      <c r="D21" s="12" t="s">
        <v>104</v>
      </c>
      <c r="E21" s="301">
        <v>163</v>
      </c>
      <c r="F21" s="403">
        <v>132</v>
      </c>
      <c r="G21" s="512">
        <v>133</v>
      </c>
      <c r="H21" s="725" t="s">
        <v>355</v>
      </c>
      <c r="I21" s="727"/>
      <c r="J21" s="726"/>
      <c r="K21" s="12" t="s">
        <v>104</v>
      </c>
      <c r="L21" s="298" t="s">
        <v>22</v>
      </c>
      <c r="M21" s="151" t="s">
        <v>22</v>
      </c>
      <c r="N21" s="530" t="s">
        <v>261</v>
      </c>
      <c r="O21" s="18"/>
    </row>
    <row r="22" spans="1:15" ht="17.100000000000001" customHeight="1" x14ac:dyDescent="0.15">
      <c r="A22" s="745"/>
      <c r="B22" s="754"/>
      <c r="C22" s="754"/>
      <c r="D22" s="13" t="s">
        <v>25</v>
      </c>
      <c r="E22" s="303">
        <v>25661</v>
      </c>
      <c r="F22" s="405">
        <v>4039</v>
      </c>
      <c r="G22" s="515">
        <v>3807</v>
      </c>
      <c r="H22" s="725"/>
      <c r="I22" s="727"/>
      <c r="J22" s="726"/>
      <c r="K22" s="15" t="s">
        <v>25</v>
      </c>
      <c r="L22" s="314">
        <v>1250</v>
      </c>
      <c r="M22" s="414">
        <v>653</v>
      </c>
      <c r="N22" s="452">
        <v>835</v>
      </c>
      <c r="O22" s="18"/>
    </row>
    <row r="23" spans="1:15" ht="17.100000000000001" customHeight="1" x14ac:dyDescent="0.15">
      <c r="A23" s="745"/>
      <c r="B23" s="753" t="s">
        <v>116</v>
      </c>
      <c r="C23" s="753"/>
      <c r="D23" s="24" t="s">
        <v>104</v>
      </c>
      <c r="E23" s="194">
        <v>19</v>
      </c>
      <c r="F23" s="149">
        <v>25</v>
      </c>
      <c r="G23" s="418">
        <v>29</v>
      </c>
      <c r="H23" s="717" t="s">
        <v>250</v>
      </c>
      <c r="I23" s="717"/>
      <c r="J23" s="644"/>
      <c r="K23" s="392" t="s">
        <v>25</v>
      </c>
      <c r="L23" s="315">
        <v>49602</v>
      </c>
      <c r="M23" s="415">
        <v>36436</v>
      </c>
      <c r="N23" s="531">
        <f>SUM(N16+N18+N20+N22)</f>
        <v>40940</v>
      </c>
      <c r="O23" s="18"/>
    </row>
    <row r="24" spans="1:15" ht="17.100000000000001" customHeight="1" x14ac:dyDescent="0.15">
      <c r="A24" s="745"/>
      <c r="B24" s="752"/>
      <c r="C24" s="752"/>
      <c r="D24" s="14" t="s">
        <v>25</v>
      </c>
      <c r="E24" s="303">
        <v>581</v>
      </c>
      <c r="F24" s="405">
        <v>575</v>
      </c>
      <c r="G24" s="515">
        <v>770</v>
      </c>
      <c r="H24" s="717" t="s">
        <v>135</v>
      </c>
      <c r="I24" s="717"/>
      <c r="J24" s="644"/>
      <c r="K24" s="392" t="s">
        <v>25</v>
      </c>
      <c r="L24" s="315">
        <v>432659</v>
      </c>
      <c r="M24" s="415">
        <v>181006</v>
      </c>
      <c r="N24" s="531">
        <f>SUM(G62+N23)</f>
        <v>252557</v>
      </c>
      <c r="O24" s="18"/>
    </row>
    <row r="25" spans="1:15" ht="17.100000000000001" customHeight="1" x14ac:dyDescent="0.15">
      <c r="A25" s="745"/>
      <c r="B25" s="754" t="s">
        <v>299</v>
      </c>
      <c r="C25" s="754"/>
      <c r="D25" s="13" t="s">
        <v>104</v>
      </c>
      <c r="E25" s="194">
        <v>333</v>
      </c>
      <c r="F25" s="527">
        <v>0</v>
      </c>
      <c r="G25" s="418">
        <v>14</v>
      </c>
      <c r="H25" s="93"/>
      <c r="I25" s="93"/>
      <c r="J25" s="93"/>
      <c r="K25" s="91"/>
      <c r="L25" s="295"/>
      <c r="M25" s="295"/>
      <c r="N25" s="295"/>
    </row>
    <row r="26" spans="1:15" ht="17.100000000000001" customHeight="1" x14ac:dyDescent="0.15">
      <c r="A26" s="745"/>
      <c r="B26" s="754"/>
      <c r="C26" s="754"/>
      <c r="D26" s="13" t="s">
        <v>25</v>
      </c>
      <c r="E26" s="303">
        <v>2598</v>
      </c>
      <c r="F26" s="518">
        <v>0</v>
      </c>
      <c r="G26" s="515">
        <v>94</v>
      </c>
      <c r="H26" s="93"/>
      <c r="I26" s="93"/>
      <c r="J26" s="93"/>
      <c r="K26" s="91"/>
      <c r="L26" s="295"/>
      <c r="M26" s="295"/>
      <c r="N26" s="295"/>
    </row>
    <row r="27" spans="1:15" ht="17.100000000000001" customHeight="1" x14ac:dyDescent="0.15">
      <c r="A27" s="745"/>
      <c r="B27" s="753" t="s">
        <v>124</v>
      </c>
      <c r="C27" s="753"/>
      <c r="D27" s="24" t="s">
        <v>104</v>
      </c>
      <c r="E27" s="194">
        <v>672</v>
      </c>
      <c r="F27" s="149">
        <v>504</v>
      </c>
      <c r="G27" s="418">
        <v>703</v>
      </c>
      <c r="H27" s="92"/>
      <c r="I27" s="92"/>
      <c r="J27" s="92"/>
      <c r="K27" s="91"/>
      <c r="L27" s="395"/>
      <c r="M27" s="395"/>
      <c r="N27" s="395"/>
    </row>
    <row r="28" spans="1:15" ht="17.100000000000001" customHeight="1" x14ac:dyDescent="0.15">
      <c r="A28" s="745"/>
      <c r="B28" s="752"/>
      <c r="C28" s="752"/>
      <c r="D28" s="14" t="s">
        <v>25</v>
      </c>
      <c r="E28" s="303">
        <v>15618</v>
      </c>
      <c r="F28" s="405">
        <v>7845</v>
      </c>
      <c r="G28" s="515">
        <v>11089</v>
      </c>
      <c r="H28" s="92"/>
      <c r="I28" s="92"/>
      <c r="J28" s="92"/>
      <c r="K28" s="91"/>
      <c r="L28" s="295"/>
      <c r="M28" s="295"/>
      <c r="N28" s="295"/>
    </row>
    <row r="29" spans="1:15" ht="17.100000000000001" customHeight="1" x14ac:dyDescent="0.15">
      <c r="A29" s="745"/>
      <c r="B29" s="753" t="s">
        <v>125</v>
      </c>
      <c r="C29" s="753"/>
      <c r="D29" s="24" t="s">
        <v>104</v>
      </c>
      <c r="E29" s="194">
        <v>416</v>
      </c>
      <c r="F29" s="194">
        <v>300</v>
      </c>
      <c r="G29" s="418">
        <v>367</v>
      </c>
    </row>
    <row r="30" spans="1:15" ht="17.100000000000001" customHeight="1" x14ac:dyDescent="0.15">
      <c r="A30" s="745"/>
      <c r="B30" s="752"/>
      <c r="C30" s="752"/>
      <c r="D30" s="14" t="s">
        <v>25</v>
      </c>
      <c r="E30" s="303">
        <v>4713</v>
      </c>
      <c r="F30" s="303">
        <v>3850</v>
      </c>
      <c r="G30" s="515">
        <v>3571</v>
      </c>
    </row>
    <row r="31" spans="1:15" ht="17.100000000000001" customHeight="1" x14ac:dyDescent="0.15">
      <c r="A31" s="746"/>
      <c r="B31" s="755" t="s">
        <v>26</v>
      </c>
      <c r="C31" s="755"/>
      <c r="D31" s="15" t="s">
        <v>25</v>
      </c>
      <c r="E31" s="194">
        <v>49171</v>
      </c>
      <c r="F31" s="194">
        <v>16309</v>
      </c>
      <c r="G31" s="418">
        <f>SUM(G22+G24+G26+G28+G30)</f>
        <v>19331</v>
      </c>
    </row>
    <row r="32" spans="1:15" ht="17.100000000000001" customHeight="1" x14ac:dyDescent="0.15">
      <c r="A32" s="744" t="s">
        <v>126</v>
      </c>
      <c r="B32" s="768" t="s">
        <v>127</v>
      </c>
      <c r="C32" s="768"/>
      <c r="D32" s="12" t="s">
        <v>104</v>
      </c>
      <c r="E32" s="301">
        <v>278</v>
      </c>
      <c r="F32" s="301">
        <v>187</v>
      </c>
      <c r="G32" s="512">
        <v>191</v>
      </c>
    </row>
    <row r="33" spans="1:7" ht="17.100000000000001" customHeight="1" x14ac:dyDescent="0.15">
      <c r="A33" s="745"/>
      <c r="B33" s="769"/>
      <c r="C33" s="769"/>
      <c r="D33" s="13" t="s">
        <v>25</v>
      </c>
      <c r="E33" s="194">
        <v>6090</v>
      </c>
      <c r="F33" s="194">
        <v>3786</v>
      </c>
      <c r="G33" s="418">
        <v>3438</v>
      </c>
    </row>
    <row r="34" spans="1:7" ht="17.100000000000001" customHeight="1" x14ac:dyDescent="0.15">
      <c r="A34" s="745"/>
      <c r="B34" s="753" t="s">
        <v>299</v>
      </c>
      <c r="C34" s="753"/>
      <c r="D34" s="24" t="s">
        <v>104</v>
      </c>
      <c r="E34" s="302">
        <v>156</v>
      </c>
      <c r="F34" s="302">
        <v>77</v>
      </c>
      <c r="G34" s="513">
        <v>149</v>
      </c>
    </row>
    <row r="35" spans="1:7" ht="17.100000000000001" customHeight="1" x14ac:dyDescent="0.15">
      <c r="A35" s="745"/>
      <c r="B35" s="752"/>
      <c r="C35" s="752"/>
      <c r="D35" s="14" t="s">
        <v>25</v>
      </c>
      <c r="E35" s="303">
        <v>1299</v>
      </c>
      <c r="F35" s="303">
        <v>289</v>
      </c>
      <c r="G35" s="515">
        <v>751</v>
      </c>
    </row>
    <row r="36" spans="1:7" ht="17.100000000000001" customHeight="1" x14ac:dyDescent="0.15">
      <c r="A36" s="746"/>
      <c r="B36" s="755" t="s">
        <v>26</v>
      </c>
      <c r="C36" s="755"/>
      <c r="D36" s="15" t="s">
        <v>25</v>
      </c>
      <c r="E36" s="194">
        <v>7389</v>
      </c>
      <c r="F36" s="194">
        <v>4075</v>
      </c>
      <c r="G36" s="418">
        <f>G33+G35</f>
        <v>4189</v>
      </c>
    </row>
    <row r="37" spans="1:7" ht="17.100000000000001" customHeight="1" x14ac:dyDescent="0.15">
      <c r="A37" s="744" t="s">
        <v>128</v>
      </c>
      <c r="B37" s="749" t="s">
        <v>129</v>
      </c>
      <c r="C37" s="777" t="s">
        <v>300</v>
      </c>
      <c r="D37" s="12" t="s">
        <v>104</v>
      </c>
      <c r="E37" s="301">
        <v>440</v>
      </c>
      <c r="F37" s="301">
        <v>205</v>
      </c>
      <c r="G37" s="512">
        <v>677</v>
      </c>
    </row>
    <row r="38" spans="1:7" ht="17.100000000000001" customHeight="1" x14ac:dyDescent="0.15">
      <c r="A38" s="745"/>
      <c r="B38" s="750"/>
      <c r="C38" s="778"/>
      <c r="D38" s="13" t="s">
        <v>25</v>
      </c>
      <c r="E38" s="194">
        <v>42465</v>
      </c>
      <c r="F38" s="149">
        <v>9126</v>
      </c>
      <c r="G38" s="418">
        <v>41752</v>
      </c>
    </row>
    <row r="39" spans="1:7" ht="17.100000000000001" customHeight="1" x14ac:dyDescent="0.15">
      <c r="A39" s="745"/>
      <c r="B39" s="750"/>
      <c r="C39" s="779" t="s">
        <v>301</v>
      </c>
      <c r="D39" s="24" t="s">
        <v>104</v>
      </c>
      <c r="E39" s="302">
        <v>394</v>
      </c>
      <c r="F39" s="404">
        <v>211</v>
      </c>
      <c r="G39" s="513">
        <v>624</v>
      </c>
    </row>
    <row r="40" spans="1:7" ht="17.100000000000001" customHeight="1" x14ac:dyDescent="0.15">
      <c r="A40" s="745"/>
      <c r="B40" s="750"/>
      <c r="C40" s="780"/>
      <c r="D40" s="14" t="s">
        <v>25</v>
      </c>
      <c r="E40" s="303">
        <v>19944</v>
      </c>
      <c r="F40" s="405">
        <v>4408</v>
      </c>
      <c r="G40" s="515">
        <v>13753</v>
      </c>
    </row>
    <row r="41" spans="1:7" ht="17.100000000000001" customHeight="1" x14ac:dyDescent="0.15">
      <c r="A41" s="745"/>
      <c r="B41" s="750"/>
      <c r="C41" s="778" t="s">
        <v>130</v>
      </c>
      <c r="D41" s="13" t="s">
        <v>104</v>
      </c>
      <c r="E41" s="194">
        <v>671</v>
      </c>
      <c r="F41" s="149">
        <v>412</v>
      </c>
      <c r="G41" s="418">
        <v>493</v>
      </c>
    </row>
    <row r="42" spans="1:7" ht="17.100000000000001" customHeight="1" x14ac:dyDescent="0.15">
      <c r="A42" s="745"/>
      <c r="B42" s="750"/>
      <c r="C42" s="778"/>
      <c r="D42" s="13" t="s">
        <v>25</v>
      </c>
      <c r="E42" s="194">
        <v>32197</v>
      </c>
      <c r="F42" s="149">
        <v>8717</v>
      </c>
      <c r="G42" s="418">
        <v>11420</v>
      </c>
    </row>
    <row r="43" spans="1:7" ht="17.100000000000001" customHeight="1" x14ac:dyDescent="0.15">
      <c r="A43" s="745"/>
      <c r="B43" s="750"/>
      <c r="C43" s="781" t="s">
        <v>185</v>
      </c>
      <c r="D43" s="24" t="s">
        <v>104</v>
      </c>
      <c r="E43" s="302">
        <v>276</v>
      </c>
      <c r="F43" s="404">
        <v>91</v>
      </c>
      <c r="G43" s="513">
        <v>169</v>
      </c>
    </row>
    <row r="44" spans="1:7" ht="17.100000000000001" customHeight="1" x14ac:dyDescent="0.15">
      <c r="A44" s="745"/>
      <c r="B44" s="750"/>
      <c r="C44" s="781"/>
      <c r="D44" s="14" t="s">
        <v>25</v>
      </c>
      <c r="E44" s="194">
        <v>9175</v>
      </c>
      <c r="F44" s="149">
        <v>1236</v>
      </c>
      <c r="G44" s="418">
        <v>2929</v>
      </c>
    </row>
    <row r="45" spans="1:7" ht="17.100000000000001" customHeight="1" x14ac:dyDescent="0.15">
      <c r="A45" s="745"/>
      <c r="B45" s="750"/>
      <c r="C45" s="782" t="s">
        <v>392</v>
      </c>
      <c r="D45" s="24" t="s">
        <v>104</v>
      </c>
      <c r="E45" s="302">
        <v>207</v>
      </c>
      <c r="F45" s="404">
        <v>70</v>
      </c>
      <c r="G45" s="513">
        <v>108</v>
      </c>
    </row>
    <row r="46" spans="1:7" ht="17.100000000000001" customHeight="1" x14ac:dyDescent="0.15">
      <c r="A46" s="745"/>
      <c r="B46" s="750"/>
      <c r="C46" s="783"/>
      <c r="D46" s="14" t="s">
        <v>25</v>
      </c>
      <c r="E46" s="194">
        <v>1018</v>
      </c>
      <c r="F46" s="149">
        <v>242</v>
      </c>
      <c r="G46" s="418">
        <v>1258</v>
      </c>
    </row>
    <row r="47" spans="1:7" ht="17.100000000000001" customHeight="1" x14ac:dyDescent="0.15">
      <c r="A47" s="745"/>
      <c r="B47" s="750"/>
      <c r="C47" s="52" t="s">
        <v>131</v>
      </c>
      <c r="D47" s="25" t="s">
        <v>25</v>
      </c>
      <c r="E47" s="302">
        <v>2752</v>
      </c>
      <c r="F47" s="404">
        <v>470</v>
      </c>
      <c r="G47" s="513">
        <v>1091</v>
      </c>
    </row>
    <row r="48" spans="1:7" ht="17.100000000000001" customHeight="1" x14ac:dyDescent="0.15">
      <c r="A48" s="745"/>
      <c r="B48" s="750"/>
      <c r="C48" s="52" t="s">
        <v>119</v>
      </c>
      <c r="D48" s="25" t="s">
        <v>25</v>
      </c>
      <c r="E48" s="305">
        <v>47912</v>
      </c>
      <c r="F48" s="407">
        <v>13966</v>
      </c>
      <c r="G48" s="519">
        <v>13439</v>
      </c>
    </row>
    <row r="49" spans="1:10" ht="17.100000000000001" customHeight="1" x14ac:dyDescent="0.15">
      <c r="A49" s="745"/>
      <c r="B49" s="776"/>
      <c r="C49" s="52" t="s">
        <v>186</v>
      </c>
      <c r="D49" s="25" t="s">
        <v>25</v>
      </c>
      <c r="E49" s="517">
        <v>0</v>
      </c>
      <c r="F49" s="517">
        <v>0</v>
      </c>
      <c r="G49" s="517">
        <v>0</v>
      </c>
      <c r="J49" s="319"/>
    </row>
    <row r="50" spans="1:10" ht="17.100000000000001" customHeight="1" x14ac:dyDescent="0.15">
      <c r="A50" s="745"/>
      <c r="B50" s="769" t="s">
        <v>127</v>
      </c>
      <c r="C50" s="769"/>
      <c r="D50" s="13" t="s">
        <v>104</v>
      </c>
      <c r="E50" s="302">
        <v>89</v>
      </c>
      <c r="F50" s="404">
        <v>62</v>
      </c>
      <c r="G50" s="513">
        <v>79</v>
      </c>
    </row>
    <row r="51" spans="1:10" ht="17.100000000000001" customHeight="1" x14ac:dyDescent="0.15">
      <c r="A51" s="745"/>
      <c r="B51" s="769"/>
      <c r="C51" s="769"/>
      <c r="D51" s="13" t="s">
        <v>25</v>
      </c>
      <c r="E51" s="194">
        <v>2601</v>
      </c>
      <c r="F51" s="149">
        <v>1634</v>
      </c>
      <c r="G51" s="418">
        <v>2212</v>
      </c>
    </row>
    <row r="52" spans="1:10" ht="17.100000000000001" customHeight="1" x14ac:dyDescent="0.15">
      <c r="A52" s="745"/>
      <c r="B52" s="784" t="s">
        <v>299</v>
      </c>
      <c r="C52" s="784"/>
      <c r="D52" s="24" t="s">
        <v>104</v>
      </c>
      <c r="E52" s="302">
        <v>292</v>
      </c>
      <c r="F52" s="404">
        <v>205</v>
      </c>
      <c r="G52" s="514">
        <v>0</v>
      </c>
    </row>
    <row r="53" spans="1:10" ht="17.100000000000001" customHeight="1" x14ac:dyDescent="0.15">
      <c r="A53" s="745"/>
      <c r="B53" s="785"/>
      <c r="C53" s="785"/>
      <c r="D53" s="14" t="s">
        <v>25</v>
      </c>
      <c r="E53" s="194">
        <v>1829</v>
      </c>
      <c r="F53" s="149">
        <v>1252</v>
      </c>
      <c r="G53" s="517">
        <v>0</v>
      </c>
    </row>
    <row r="54" spans="1:10" ht="17.100000000000001" customHeight="1" x14ac:dyDescent="0.15">
      <c r="A54" s="745"/>
      <c r="B54" s="786" t="s">
        <v>225</v>
      </c>
      <c r="C54" s="787"/>
      <c r="D54" s="24" t="s">
        <v>104</v>
      </c>
      <c r="E54" s="302">
        <v>1296</v>
      </c>
      <c r="F54" s="404">
        <v>1025</v>
      </c>
      <c r="G54" s="513">
        <v>1055</v>
      </c>
    </row>
    <row r="55" spans="1:10" ht="17.100000000000001" customHeight="1" x14ac:dyDescent="0.15">
      <c r="A55" s="745"/>
      <c r="B55" s="788"/>
      <c r="C55" s="789"/>
      <c r="D55" s="14" t="s">
        <v>25</v>
      </c>
      <c r="E55" s="194">
        <v>52358</v>
      </c>
      <c r="F55" s="149">
        <v>30369</v>
      </c>
      <c r="G55" s="418">
        <v>37456</v>
      </c>
    </row>
    <row r="56" spans="1:10" ht="17.100000000000001" customHeight="1" x14ac:dyDescent="0.15">
      <c r="A56" s="746"/>
      <c r="B56" s="755" t="s">
        <v>26</v>
      </c>
      <c r="C56" s="755"/>
      <c r="D56" s="15" t="s">
        <v>25</v>
      </c>
      <c r="E56" s="304">
        <v>212251</v>
      </c>
      <c r="F56" s="406">
        <v>71420</v>
      </c>
      <c r="G56" s="516">
        <f>SUM(G38+G40+G42+G44+G46+G47+G48+G49+G51+G53+G55)</f>
        <v>125310</v>
      </c>
    </row>
    <row r="57" spans="1:10" ht="17.100000000000001" customHeight="1" x14ac:dyDescent="0.15">
      <c r="A57" s="772" t="s">
        <v>132</v>
      </c>
      <c r="B57" s="772"/>
      <c r="C57" s="773"/>
      <c r="D57" s="392" t="s">
        <v>25</v>
      </c>
      <c r="E57" s="306">
        <v>10615</v>
      </c>
      <c r="F57" s="408">
        <v>4223</v>
      </c>
      <c r="G57" s="451">
        <v>7311</v>
      </c>
    </row>
    <row r="58" spans="1:10" ht="17.100000000000001" customHeight="1" x14ac:dyDescent="0.15">
      <c r="A58" s="774" t="s">
        <v>133</v>
      </c>
      <c r="B58" s="768"/>
      <c r="C58" s="768"/>
      <c r="D58" s="12" t="s">
        <v>104</v>
      </c>
      <c r="E58" s="194">
        <v>716</v>
      </c>
      <c r="F58" s="149">
        <v>528</v>
      </c>
      <c r="G58" s="418">
        <v>422</v>
      </c>
    </row>
    <row r="59" spans="1:10" ht="17.100000000000001" customHeight="1" x14ac:dyDescent="0.15">
      <c r="A59" s="775"/>
      <c r="B59" s="755"/>
      <c r="C59" s="755"/>
      <c r="D59" s="15" t="s">
        <v>25</v>
      </c>
      <c r="E59" s="194">
        <v>19502</v>
      </c>
      <c r="F59" s="149">
        <v>12344</v>
      </c>
      <c r="G59" s="418">
        <v>9402</v>
      </c>
    </row>
    <row r="60" spans="1:10" ht="17.100000000000001" customHeight="1" x14ac:dyDescent="0.15">
      <c r="A60" s="774" t="s">
        <v>134</v>
      </c>
      <c r="B60" s="768"/>
      <c r="C60" s="768"/>
      <c r="D60" s="12" t="s">
        <v>104</v>
      </c>
      <c r="E60" s="301">
        <v>486</v>
      </c>
      <c r="F60" s="520">
        <v>0</v>
      </c>
      <c r="G60" s="520">
        <v>0</v>
      </c>
    </row>
    <row r="61" spans="1:10" ht="17.100000000000001" customHeight="1" x14ac:dyDescent="0.15">
      <c r="A61" s="775"/>
      <c r="B61" s="755"/>
      <c r="C61" s="755"/>
      <c r="D61" s="15" t="s">
        <v>25</v>
      </c>
      <c r="E61" s="194">
        <v>11145</v>
      </c>
      <c r="F61" s="517">
        <v>0</v>
      </c>
      <c r="G61" s="517">
        <v>0</v>
      </c>
    </row>
    <row r="62" spans="1:10" ht="17.100000000000001" customHeight="1" x14ac:dyDescent="0.15">
      <c r="A62" s="717" t="s">
        <v>250</v>
      </c>
      <c r="B62" s="717"/>
      <c r="C62" s="644"/>
      <c r="D62" s="15" t="s">
        <v>25</v>
      </c>
      <c r="E62" s="307">
        <v>383057</v>
      </c>
      <c r="F62" s="409">
        <v>144570</v>
      </c>
      <c r="G62" s="521">
        <f>SUM(G20+G31+G36+G56+G57+G59+G61)</f>
        <v>211617</v>
      </c>
    </row>
    <row r="63" spans="1:10" s="9" customFormat="1" ht="14.85" customHeight="1" x14ac:dyDescent="0.15">
      <c r="A63" s="46" t="s">
        <v>111</v>
      </c>
      <c r="B63" s="46"/>
      <c r="C63" s="46"/>
      <c r="D63" s="46"/>
      <c r="E63" s="46"/>
      <c r="F63" s="46"/>
      <c r="G63" s="46"/>
    </row>
    <row r="64" spans="1:10" x14ac:dyDescent="0.15">
      <c r="E64" s="55"/>
      <c r="F64" s="55"/>
      <c r="I64" s="18"/>
    </row>
    <row r="66" spans="8:8" x14ac:dyDescent="0.15">
      <c r="H66" s="18"/>
    </row>
    <row r="67" spans="8:8" x14ac:dyDescent="0.15">
      <c r="H67" s="18"/>
    </row>
  </sheetData>
  <mergeCells count="54">
    <mergeCell ref="B56:C56"/>
    <mergeCell ref="A57:C57"/>
    <mergeCell ref="A58:C59"/>
    <mergeCell ref="A60:C61"/>
    <mergeCell ref="A62:C62"/>
    <mergeCell ref="A37:A56"/>
    <mergeCell ref="B37:B49"/>
    <mergeCell ref="C37:C38"/>
    <mergeCell ref="C39:C40"/>
    <mergeCell ref="C41:C42"/>
    <mergeCell ref="C43:C44"/>
    <mergeCell ref="C45:C46"/>
    <mergeCell ref="B50:C51"/>
    <mergeCell ref="B52:C53"/>
    <mergeCell ref="B54:C55"/>
    <mergeCell ref="A32:A36"/>
    <mergeCell ref="B32:C33"/>
    <mergeCell ref="B34:C35"/>
    <mergeCell ref="B36:C36"/>
    <mergeCell ref="B17:C18"/>
    <mergeCell ref="B19:C19"/>
    <mergeCell ref="B20:C20"/>
    <mergeCell ref="A21:A31"/>
    <mergeCell ref="B25:C26"/>
    <mergeCell ref="B27:C28"/>
    <mergeCell ref="B29:C30"/>
    <mergeCell ref="B31:C31"/>
    <mergeCell ref="B21:C22"/>
    <mergeCell ref="H21:J22"/>
    <mergeCell ref="B23:C24"/>
    <mergeCell ref="H23:J23"/>
    <mergeCell ref="B8:C9"/>
    <mergeCell ref="I8:J9"/>
    <mergeCell ref="B10:C11"/>
    <mergeCell ref="I10:J11"/>
    <mergeCell ref="B12:C12"/>
    <mergeCell ref="I12:J13"/>
    <mergeCell ref="H17:J18"/>
    <mergeCell ref="H19:J20"/>
    <mergeCell ref="H24:J24"/>
    <mergeCell ref="A1:N1"/>
    <mergeCell ref="A2:B2"/>
    <mergeCell ref="A3:C3"/>
    <mergeCell ref="H3:J3"/>
    <mergeCell ref="A4:A20"/>
    <mergeCell ref="B4:C5"/>
    <mergeCell ref="H4:H16"/>
    <mergeCell ref="I4:J5"/>
    <mergeCell ref="B6:C7"/>
    <mergeCell ref="I6:J7"/>
    <mergeCell ref="B13:C14"/>
    <mergeCell ref="I14:J15"/>
    <mergeCell ref="B15:C16"/>
    <mergeCell ref="I16:J16"/>
  </mergeCells>
  <phoneticPr fontId="2"/>
  <pageMargins left="0.7" right="0.7" top="0.75" bottom="0.75" header="0.3" footer="0.3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X38"/>
  <sheetViews>
    <sheetView view="pageBreakPreview" zoomScaleNormal="80" zoomScaleSheetLayoutView="100" workbookViewId="0">
      <selection activeCell="V39" sqref="V39"/>
    </sheetView>
  </sheetViews>
  <sheetFormatPr defaultColWidth="9" defaultRowHeight="11.25" customHeight="1" x14ac:dyDescent="0.15"/>
  <cols>
    <col min="1" max="1" width="6.375" style="57" customWidth="1"/>
    <col min="2" max="2" width="4.875" style="57" customWidth="1"/>
    <col min="3" max="9" width="4" style="57" customWidth="1"/>
    <col min="10" max="10" width="4.375" style="57" customWidth="1"/>
    <col min="11" max="11" width="4.375" style="156" customWidth="1"/>
    <col min="12" max="12" width="4.375" style="57" customWidth="1"/>
    <col min="13" max="15" width="4" style="57" customWidth="1"/>
    <col min="16" max="21" width="3.875" style="57" customWidth="1"/>
    <col min="22" max="22" width="4.375" style="57" customWidth="1"/>
    <col min="23" max="16384" width="9" style="57"/>
  </cols>
  <sheetData>
    <row r="1" spans="1:24" ht="27.6" customHeight="1" x14ac:dyDescent="0.15">
      <c r="A1" s="643" t="s">
        <v>381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</row>
    <row r="2" spans="1:24" ht="13.5" x14ac:dyDescent="0.15">
      <c r="A2" s="804" t="s">
        <v>314</v>
      </c>
      <c r="B2" s="804"/>
      <c r="C2" s="804"/>
      <c r="D2" s="26"/>
      <c r="E2" s="26"/>
      <c r="F2" s="26"/>
      <c r="G2" s="26"/>
      <c r="H2" s="26"/>
      <c r="I2" s="191"/>
      <c r="O2" s="283"/>
      <c r="P2" s="283"/>
      <c r="R2" s="430"/>
      <c r="S2" s="248" t="s">
        <v>356</v>
      </c>
    </row>
    <row r="3" spans="1:24" ht="23.25" customHeight="1" x14ac:dyDescent="0.15">
      <c r="A3" s="711" t="s">
        <v>358</v>
      </c>
      <c r="B3" s="712"/>
      <c r="C3" s="653" t="s">
        <v>315</v>
      </c>
      <c r="D3" s="654"/>
      <c r="E3" s="656"/>
      <c r="F3" s="653" t="s">
        <v>316</v>
      </c>
      <c r="G3" s="654"/>
      <c r="H3" s="656"/>
      <c r="I3" s="838" t="s">
        <v>405</v>
      </c>
      <c r="J3" s="839"/>
      <c r="K3" s="840"/>
      <c r="L3" s="653" t="s">
        <v>404</v>
      </c>
      <c r="M3" s="654"/>
      <c r="N3" s="654"/>
      <c r="O3" s="654"/>
      <c r="P3" s="656"/>
      <c r="Q3" s="653" t="s">
        <v>317</v>
      </c>
      <c r="R3" s="654"/>
      <c r="S3" s="654"/>
    </row>
    <row r="4" spans="1:24" ht="23.25" customHeight="1" x14ac:dyDescent="0.15">
      <c r="A4" s="713"/>
      <c r="B4" s="714"/>
      <c r="C4" s="281" t="s">
        <v>318</v>
      </c>
      <c r="D4" s="725" t="s">
        <v>319</v>
      </c>
      <c r="E4" s="726"/>
      <c r="F4" s="281" t="s">
        <v>318</v>
      </c>
      <c r="G4" s="725" t="s">
        <v>319</v>
      </c>
      <c r="H4" s="726"/>
      <c r="I4" s="281" t="s">
        <v>320</v>
      </c>
      <c r="J4" s="725" t="s">
        <v>321</v>
      </c>
      <c r="K4" s="726"/>
      <c r="L4" s="281" t="s">
        <v>322</v>
      </c>
      <c r="M4" s="725" t="s">
        <v>323</v>
      </c>
      <c r="N4" s="726"/>
      <c r="O4" s="725" t="s">
        <v>324</v>
      </c>
      <c r="P4" s="726"/>
      <c r="Q4" s="281" t="s">
        <v>318</v>
      </c>
      <c r="R4" s="725" t="s">
        <v>319</v>
      </c>
      <c r="S4" s="727"/>
    </row>
    <row r="5" spans="1:24" ht="23.25" customHeight="1" x14ac:dyDescent="0.15">
      <c r="A5" s="805" t="s">
        <v>331</v>
      </c>
      <c r="B5" s="706"/>
      <c r="C5" s="257">
        <v>35</v>
      </c>
      <c r="D5" s="801">
        <v>7182</v>
      </c>
      <c r="E5" s="806"/>
      <c r="F5" s="441">
        <v>155</v>
      </c>
      <c r="G5" s="801">
        <v>5794</v>
      </c>
      <c r="H5" s="806"/>
      <c r="I5" s="59">
        <v>17</v>
      </c>
      <c r="J5" s="801">
        <v>24</v>
      </c>
      <c r="K5" s="806"/>
      <c r="L5" s="59">
        <v>26</v>
      </c>
      <c r="M5" s="801">
        <v>1527</v>
      </c>
      <c r="N5" s="806"/>
      <c r="O5" s="801">
        <v>904</v>
      </c>
      <c r="P5" s="806"/>
      <c r="Q5" s="59">
        <v>2</v>
      </c>
      <c r="R5" s="801">
        <v>44</v>
      </c>
      <c r="S5" s="802"/>
    </row>
    <row r="6" spans="1:24" ht="23.25" customHeight="1" x14ac:dyDescent="0.15">
      <c r="A6" s="790">
        <v>30</v>
      </c>
      <c r="B6" s="707"/>
      <c r="C6" s="257">
        <v>35</v>
      </c>
      <c r="D6" s="791">
        <v>6905</v>
      </c>
      <c r="E6" s="792"/>
      <c r="F6" s="441">
        <v>150</v>
      </c>
      <c r="G6" s="791">
        <v>5507</v>
      </c>
      <c r="H6" s="792"/>
      <c r="I6" s="59">
        <v>17</v>
      </c>
      <c r="J6" s="791">
        <v>24</v>
      </c>
      <c r="K6" s="792"/>
      <c r="L6" s="59">
        <v>25</v>
      </c>
      <c r="M6" s="791">
        <v>1476</v>
      </c>
      <c r="N6" s="792"/>
      <c r="O6" s="791">
        <v>854</v>
      </c>
      <c r="P6" s="792"/>
      <c r="Q6" s="59">
        <v>2</v>
      </c>
      <c r="R6" s="791">
        <v>47</v>
      </c>
      <c r="S6" s="803"/>
    </row>
    <row r="7" spans="1:24" ht="23.25" customHeight="1" x14ac:dyDescent="0.15">
      <c r="A7" s="790" t="s">
        <v>394</v>
      </c>
      <c r="B7" s="707"/>
      <c r="C7" s="149">
        <v>34</v>
      </c>
      <c r="D7" s="791">
        <v>6630</v>
      </c>
      <c r="E7" s="792"/>
      <c r="F7" s="296">
        <v>142</v>
      </c>
      <c r="G7" s="791">
        <v>5233</v>
      </c>
      <c r="H7" s="792"/>
      <c r="I7" s="59">
        <v>17</v>
      </c>
      <c r="J7" s="791">
        <v>24</v>
      </c>
      <c r="K7" s="792"/>
      <c r="L7" s="59">
        <v>24</v>
      </c>
      <c r="M7" s="791">
        <v>1369</v>
      </c>
      <c r="N7" s="792"/>
      <c r="O7" s="791">
        <v>827</v>
      </c>
      <c r="P7" s="792"/>
      <c r="Q7" s="59">
        <v>2</v>
      </c>
      <c r="R7" s="791">
        <v>47</v>
      </c>
      <c r="S7" s="803"/>
    </row>
    <row r="8" spans="1:24" s="327" customFormat="1" ht="23.25" customHeight="1" x14ac:dyDescent="0.15">
      <c r="A8" s="795">
        <v>2</v>
      </c>
      <c r="B8" s="796"/>
      <c r="C8" s="149">
        <v>34</v>
      </c>
      <c r="D8" s="791">
        <v>6565</v>
      </c>
      <c r="E8" s="792"/>
      <c r="F8" s="398">
        <v>142</v>
      </c>
      <c r="G8" s="793">
        <v>5018</v>
      </c>
      <c r="H8" s="794"/>
      <c r="I8" s="59">
        <v>17</v>
      </c>
      <c r="J8" s="791">
        <v>26</v>
      </c>
      <c r="K8" s="792"/>
      <c r="L8" s="59">
        <v>22</v>
      </c>
      <c r="M8" s="791">
        <v>1159</v>
      </c>
      <c r="N8" s="792"/>
      <c r="O8" s="791">
        <v>690</v>
      </c>
      <c r="P8" s="792"/>
      <c r="Q8" s="606">
        <v>2</v>
      </c>
      <c r="R8" s="793">
        <v>46</v>
      </c>
      <c r="S8" s="800"/>
      <c r="T8" s="326"/>
    </row>
    <row r="9" spans="1:24" s="217" customFormat="1" ht="23.25" customHeight="1" x14ac:dyDescent="0.15">
      <c r="A9" s="812" t="s">
        <v>413</v>
      </c>
      <c r="B9" s="813"/>
      <c r="C9" s="566">
        <v>34</v>
      </c>
      <c r="D9" s="810">
        <v>6557</v>
      </c>
      <c r="E9" s="816"/>
      <c r="F9" s="567">
        <v>142</v>
      </c>
      <c r="G9" s="810">
        <v>4829</v>
      </c>
      <c r="H9" s="816"/>
      <c r="I9" s="477">
        <v>17</v>
      </c>
      <c r="J9" s="814">
        <v>26</v>
      </c>
      <c r="K9" s="815"/>
      <c r="L9" s="477">
        <v>21</v>
      </c>
      <c r="M9" s="814">
        <v>1117</v>
      </c>
      <c r="N9" s="815"/>
      <c r="O9" s="814">
        <v>583</v>
      </c>
      <c r="P9" s="815"/>
      <c r="Q9" s="570">
        <v>2</v>
      </c>
      <c r="R9" s="810">
        <v>47</v>
      </c>
      <c r="S9" s="811"/>
      <c r="T9" s="218"/>
    </row>
    <row r="10" spans="1:24" ht="13.5" x14ac:dyDescent="0.15">
      <c r="A10" s="250" t="s">
        <v>199</v>
      </c>
      <c r="B10" s="250"/>
      <c r="C10" s="250"/>
      <c r="D10" s="250"/>
      <c r="E10" s="250"/>
      <c r="F10" s="250"/>
      <c r="G10" s="250"/>
      <c r="H10" s="250"/>
      <c r="I10" s="250"/>
      <c r="J10" s="46"/>
    </row>
    <row r="11" spans="1:24" ht="13.5" x14ac:dyDescent="0.15">
      <c r="A11" s="245" t="s">
        <v>402</v>
      </c>
      <c r="B11" s="245"/>
      <c r="C11" s="245"/>
      <c r="D11" s="245"/>
      <c r="E11" s="245"/>
      <c r="F11" s="245"/>
      <c r="G11" s="245"/>
      <c r="H11" s="245"/>
      <c r="I11" s="245"/>
      <c r="J11" s="38"/>
    </row>
    <row r="13" spans="1:24" ht="25.9" customHeight="1" x14ac:dyDescent="0.15">
      <c r="A13" s="643" t="s">
        <v>382</v>
      </c>
      <c r="B13" s="643"/>
      <c r="C13" s="643"/>
      <c r="D13" s="643"/>
      <c r="E13" s="643"/>
      <c r="F13" s="643"/>
      <c r="G13" s="643"/>
      <c r="H13" s="643"/>
      <c r="I13" s="643"/>
      <c r="J13" s="643"/>
      <c r="K13" s="643"/>
      <c r="L13" s="643"/>
      <c r="M13" s="643"/>
      <c r="N13" s="643"/>
      <c r="O13" s="643"/>
      <c r="P13" s="643"/>
      <c r="Q13" s="643"/>
      <c r="R13" s="643"/>
      <c r="S13" s="643"/>
      <c r="T13" s="643"/>
      <c r="U13" s="643"/>
    </row>
    <row r="14" spans="1:24" ht="13.5" x14ac:dyDescent="0.15">
      <c r="H14" s="8"/>
      <c r="I14" s="156"/>
      <c r="K14" s="57"/>
      <c r="O14" s="121"/>
      <c r="S14" s="283"/>
      <c r="T14" s="283"/>
      <c r="U14" s="20" t="s">
        <v>356</v>
      </c>
      <c r="V14" s="16"/>
      <c r="W14" s="16"/>
      <c r="X14" s="16"/>
    </row>
    <row r="15" spans="1:24" ht="23.25" customHeight="1" x14ac:dyDescent="0.15">
      <c r="A15" s="817"/>
      <c r="B15" s="817"/>
      <c r="C15" s="817"/>
      <c r="D15" s="797" t="s">
        <v>397</v>
      </c>
      <c r="E15" s="661"/>
      <c r="F15" s="661"/>
      <c r="G15" s="661"/>
      <c r="H15" s="661"/>
      <c r="I15" s="662"/>
      <c r="J15" s="797" t="s">
        <v>398</v>
      </c>
      <c r="K15" s="661"/>
      <c r="L15" s="661"/>
      <c r="M15" s="661"/>
      <c r="N15" s="661"/>
      <c r="O15" s="661"/>
      <c r="P15" s="798" t="s">
        <v>417</v>
      </c>
      <c r="Q15" s="799"/>
      <c r="R15" s="799"/>
      <c r="S15" s="799"/>
      <c r="T15" s="799"/>
      <c r="U15" s="799"/>
    </row>
    <row r="16" spans="1:24" ht="23.25" customHeight="1" x14ac:dyDescent="0.15">
      <c r="A16" s="818"/>
      <c r="B16" s="818"/>
      <c r="C16" s="818"/>
      <c r="D16" s="278" t="s">
        <v>136</v>
      </c>
      <c r="E16" s="279" t="s">
        <v>245</v>
      </c>
      <c r="F16" s="274" t="s">
        <v>137</v>
      </c>
      <c r="G16" s="280" t="s">
        <v>138</v>
      </c>
      <c r="H16" s="274" t="s">
        <v>139</v>
      </c>
      <c r="I16" s="284" t="s">
        <v>26</v>
      </c>
      <c r="J16" s="278" t="s">
        <v>136</v>
      </c>
      <c r="K16" s="279" t="s">
        <v>245</v>
      </c>
      <c r="L16" s="274" t="s">
        <v>137</v>
      </c>
      <c r="M16" s="280" t="s">
        <v>138</v>
      </c>
      <c r="N16" s="274" t="s">
        <v>139</v>
      </c>
      <c r="O16" s="280" t="s">
        <v>26</v>
      </c>
      <c r="P16" s="453" t="s">
        <v>136</v>
      </c>
      <c r="Q16" s="454" t="s">
        <v>245</v>
      </c>
      <c r="R16" s="455" t="s">
        <v>137</v>
      </c>
      <c r="S16" s="456" t="s">
        <v>138</v>
      </c>
      <c r="T16" s="455" t="s">
        <v>139</v>
      </c>
      <c r="U16" s="456" t="s">
        <v>26</v>
      </c>
    </row>
    <row r="17" spans="1:23" ht="23.25" customHeight="1" x14ac:dyDescent="0.15">
      <c r="A17" s="718" t="s">
        <v>362</v>
      </c>
      <c r="B17" s="690" t="s">
        <v>140</v>
      </c>
      <c r="C17" s="691"/>
      <c r="D17" s="328"/>
      <c r="E17" s="342">
        <v>6</v>
      </c>
      <c r="F17" s="343"/>
      <c r="G17" s="343">
        <v>9</v>
      </c>
      <c r="H17" s="343">
        <v>8</v>
      </c>
      <c r="I17" s="344">
        <v>23</v>
      </c>
      <c r="J17" s="328"/>
      <c r="K17" s="342">
        <v>6</v>
      </c>
      <c r="L17" s="343"/>
      <c r="M17" s="343">
        <v>9</v>
      </c>
      <c r="N17" s="343">
        <v>8</v>
      </c>
      <c r="O17" s="344">
        <v>23</v>
      </c>
      <c r="P17" s="457"/>
      <c r="Q17" s="458">
        <v>6</v>
      </c>
      <c r="R17" s="459"/>
      <c r="S17" s="459">
        <v>9</v>
      </c>
      <c r="T17" s="459">
        <v>8</v>
      </c>
      <c r="U17" s="460">
        <f t="shared" ref="U17:U24" si="0">SUM(P17:T17)</f>
        <v>23</v>
      </c>
    </row>
    <row r="18" spans="1:23" ht="23.25" customHeight="1" x14ac:dyDescent="0.15">
      <c r="A18" s="707"/>
      <c r="B18" s="690" t="s">
        <v>141</v>
      </c>
      <c r="C18" s="691"/>
      <c r="D18" s="329"/>
      <c r="E18" s="330"/>
      <c r="F18" s="331"/>
      <c r="G18" s="345">
        <v>14</v>
      </c>
      <c r="H18" s="345">
        <v>12</v>
      </c>
      <c r="I18" s="346">
        <v>26</v>
      </c>
      <c r="J18" s="329"/>
      <c r="K18" s="330"/>
      <c r="L18" s="331"/>
      <c r="M18" s="345">
        <v>14</v>
      </c>
      <c r="N18" s="345">
        <v>12</v>
      </c>
      <c r="O18" s="346">
        <v>26</v>
      </c>
      <c r="P18" s="461"/>
      <c r="Q18" s="462"/>
      <c r="R18" s="463"/>
      <c r="S18" s="463">
        <v>14</v>
      </c>
      <c r="T18" s="463">
        <v>12</v>
      </c>
      <c r="U18" s="464">
        <f t="shared" si="0"/>
        <v>26</v>
      </c>
    </row>
    <row r="19" spans="1:23" ht="23.25" customHeight="1" x14ac:dyDescent="0.15">
      <c r="A19" s="707"/>
      <c r="B19" s="690" t="s">
        <v>142</v>
      </c>
      <c r="C19" s="691"/>
      <c r="D19" s="329"/>
      <c r="E19" s="330"/>
      <c r="F19" s="331"/>
      <c r="G19" s="345">
        <v>19</v>
      </c>
      <c r="H19" s="345">
        <v>17</v>
      </c>
      <c r="I19" s="346">
        <v>36</v>
      </c>
      <c r="J19" s="329"/>
      <c r="K19" s="330"/>
      <c r="L19" s="331"/>
      <c r="M19" s="345">
        <v>19</v>
      </c>
      <c r="N19" s="345">
        <v>19</v>
      </c>
      <c r="O19" s="346">
        <v>38</v>
      </c>
      <c r="P19" s="461"/>
      <c r="Q19" s="462"/>
      <c r="R19" s="463"/>
      <c r="S19" s="463">
        <v>19</v>
      </c>
      <c r="T19" s="463">
        <v>19</v>
      </c>
      <c r="U19" s="464">
        <f t="shared" si="0"/>
        <v>38</v>
      </c>
    </row>
    <row r="20" spans="1:23" ht="23.25" customHeight="1" x14ac:dyDescent="0.15">
      <c r="A20" s="707"/>
      <c r="B20" s="690" t="s">
        <v>143</v>
      </c>
      <c r="C20" s="691"/>
      <c r="D20" s="329"/>
      <c r="E20" s="330"/>
      <c r="F20" s="331"/>
      <c r="G20" s="345">
        <v>10</v>
      </c>
      <c r="H20" s="345">
        <v>32</v>
      </c>
      <c r="I20" s="346">
        <v>42</v>
      </c>
      <c r="J20" s="329"/>
      <c r="K20" s="330"/>
      <c r="L20" s="331"/>
      <c r="M20" s="345">
        <v>10</v>
      </c>
      <c r="N20" s="345">
        <v>32</v>
      </c>
      <c r="O20" s="346">
        <v>42</v>
      </c>
      <c r="P20" s="461"/>
      <c r="Q20" s="462"/>
      <c r="R20" s="463"/>
      <c r="S20" s="463">
        <v>10</v>
      </c>
      <c r="T20" s="463">
        <v>32</v>
      </c>
      <c r="U20" s="464">
        <f t="shared" si="0"/>
        <v>42</v>
      </c>
      <c r="W20" s="80"/>
    </row>
    <row r="21" spans="1:23" ht="23.25" customHeight="1" x14ac:dyDescent="0.15">
      <c r="A21" s="707"/>
      <c r="B21" s="690" t="s">
        <v>144</v>
      </c>
      <c r="C21" s="691"/>
      <c r="D21" s="329"/>
      <c r="E21" s="330"/>
      <c r="F21" s="331"/>
      <c r="G21" s="345">
        <v>2</v>
      </c>
      <c r="H21" s="345">
        <v>4</v>
      </c>
      <c r="I21" s="346">
        <v>6</v>
      </c>
      <c r="J21" s="329"/>
      <c r="K21" s="330"/>
      <c r="L21" s="331"/>
      <c r="M21" s="345">
        <v>2</v>
      </c>
      <c r="N21" s="345">
        <v>4</v>
      </c>
      <c r="O21" s="346">
        <v>6</v>
      </c>
      <c r="P21" s="461"/>
      <c r="Q21" s="462"/>
      <c r="R21" s="463"/>
      <c r="S21" s="463">
        <v>2</v>
      </c>
      <c r="T21" s="463">
        <v>4</v>
      </c>
      <c r="U21" s="464">
        <f t="shared" si="0"/>
        <v>6</v>
      </c>
    </row>
    <row r="22" spans="1:23" ht="23.25" customHeight="1" x14ac:dyDescent="0.15">
      <c r="A22" s="707"/>
      <c r="B22" s="690" t="s">
        <v>359</v>
      </c>
      <c r="C22" s="691"/>
      <c r="D22" s="329"/>
      <c r="E22" s="330"/>
      <c r="F22" s="331"/>
      <c r="G22" s="345">
        <v>3</v>
      </c>
      <c r="H22" s="345">
        <v>6</v>
      </c>
      <c r="I22" s="346">
        <v>9</v>
      </c>
      <c r="J22" s="329"/>
      <c r="K22" s="330"/>
      <c r="L22" s="331"/>
      <c r="M22" s="345">
        <v>3</v>
      </c>
      <c r="N22" s="345">
        <v>6</v>
      </c>
      <c r="O22" s="346">
        <v>9</v>
      </c>
      <c r="P22" s="461"/>
      <c r="Q22" s="462"/>
      <c r="R22" s="463"/>
      <c r="S22" s="463">
        <v>3</v>
      </c>
      <c r="T22" s="463">
        <v>6</v>
      </c>
      <c r="U22" s="464">
        <f t="shared" si="0"/>
        <v>9</v>
      </c>
    </row>
    <row r="23" spans="1:23" ht="23.25" customHeight="1" x14ac:dyDescent="0.15">
      <c r="A23" s="707"/>
      <c r="B23" s="690" t="s">
        <v>360</v>
      </c>
      <c r="C23" s="691"/>
      <c r="D23" s="329"/>
      <c r="E23" s="330"/>
      <c r="F23" s="331"/>
      <c r="G23" s="331"/>
      <c r="H23" s="345">
        <v>12</v>
      </c>
      <c r="I23" s="346">
        <v>12</v>
      </c>
      <c r="J23" s="329"/>
      <c r="K23" s="330"/>
      <c r="L23" s="331"/>
      <c r="M23" s="331"/>
      <c r="N23" s="345">
        <v>12</v>
      </c>
      <c r="O23" s="346">
        <v>12</v>
      </c>
      <c r="P23" s="461"/>
      <c r="Q23" s="462"/>
      <c r="R23" s="463"/>
      <c r="S23" s="463"/>
      <c r="T23" s="463">
        <v>13</v>
      </c>
      <c r="U23" s="464">
        <f t="shared" si="0"/>
        <v>13</v>
      </c>
    </row>
    <row r="24" spans="1:23" ht="23.25" customHeight="1" x14ac:dyDescent="0.15">
      <c r="A24" s="718" t="s">
        <v>363</v>
      </c>
      <c r="B24" s="833" t="s">
        <v>361</v>
      </c>
      <c r="C24" s="834"/>
      <c r="D24" s="329"/>
      <c r="E24" s="330"/>
      <c r="F24" s="332"/>
      <c r="G24" s="331"/>
      <c r="H24" s="345">
        <v>8</v>
      </c>
      <c r="I24" s="346">
        <v>8</v>
      </c>
      <c r="J24" s="329"/>
      <c r="K24" s="330"/>
      <c r="L24" s="332"/>
      <c r="M24" s="331"/>
      <c r="N24" s="345">
        <v>8</v>
      </c>
      <c r="O24" s="346">
        <v>8</v>
      </c>
      <c r="P24" s="461"/>
      <c r="Q24" s="462"/>
      <c r="R24" s="465"/>
      <c r="S24" s="463"/>
      <c r="T24" s="463">
        <v>7</v>
      </c>
      <c r="U24" s="464">
        <f t="shared" si="0"/>
        <v>7</v>
      </c>
    </row>
    <row r="25" spans="1:23" ht="23.25" customHeight="1" x14ac:dyDescent="0.15">
      <c r="A25" s="720"/>
      <c r="B25" s="833" t="s">
        <v>364</v>
      </c>
      <c r="C25" s="834"/>
      <c r="D25" s="347">
        <v>2</v>
      </c>
      <c r="E25" s="348"/>
      <c r="F25" s="349" t="s">
        <v>396</v>
      </c>
      <c r="G25" s="345">
        <v>1</v>
      </c>
      <c r="H25" s="345">
        <v>12</v>
      </c>
      <c r="I25" s="346">
        <v>16</v>
      </c>
      <c r="J25" s="347">
        <v>2</v>
      </c>
      <c r="K25" s="348"/>
      <c r="L25" s="349" t="s">
        <v>396</v>
      </c>
      <c r="M25" s="345">
        <v>1</v>
      </c>
      <c r="N25" s="345">
        <v>12</v>
      </c>
      <c r="O25" s="346">
        <v>16</v>
      </c>
      <c r="P25" s="461">
        <v>2</v>
      </c>
      <c r="Q25" s="462"/>
      <c r="R25" s="466" t="s">
        <v>302</v>
      </c>
      <c r="S25" s="463">
        <v>1</v>
      </c>
      <c r="T25" s="463">
        <v>12</v>
      </c>
      <c r="U25" s="464">
        <v>16</v>
      </c>
    </row>
    <row r="26" spans="1:23" ht="23.25" customHeight="1" x14ac:dyDescent="0.15">
      <c r="A26" s="718" t="s">
        <v>145</v>
      </c>
      <c r="B26" s="690" t="s">
        <v>146</v>
      </c>
      <c r="C26" s="691"/>
      <c r="D26" s="329"/>
      <c r="E26" s="330"/>
      <c r="F26" s="331"/>
      <c r="G26" s="345">
        <v>1</v>
      </c>
      <c r="H26" s="345">
        <v>4</v>
      </c>
      <c r="I26" s="346">
        <v>5</v>
      </c>
      <c r="J26" s="329"/>
      <c r="K26" s="330"/>
      <c r="L26" s="331"/>
      <c r="M26" s="345">
        <v>1</v>
      </c>
      <c r="N26" s="345">
        <v>5</v>
      </c>
      <c r="O26" s="346">
        <v>6</v>
      </c>
      <c r="P26" s="461"/>
      <c r="Q26" s="462"/>
      <c r="R26" s="463"/>
      <c r="S26" s="463">
        <v>1</v>
      </c>
      <c r="T26" s="463">
        <v>5</v>
      </c>
      <c r="U26" s="464">
        <f>SUM(P26:T26)</f>
        <v>6</v>
      </c>
    </row>
    <row r="27" spans="1:23" ht="23.25" customHeight="1" x14ac:dyDescent="0.15">
      <c r="A27" s="720"/>
      <c r="B27" s="690" t="s">
        <v>365</v>
      </c>
      <c r="C27" s="691"/>
      <c r="D27" s="333"/>
      <c r="E27" s="334"/>
      <c r="F27" s="335"/>
      <c r="G27" s="40">
        <v>5</v>
      </c>
      <c r="H27" s="40">
        <v>11</v>
      </c>
      <c r="I27" s="350">
        <v>16</v>
      </c>
      <c r="J27" s="333"/>
      <c r="K27" s="334"/>
      <c r="L27" s="335"/>
      <c r="M27" s="40">
        <v>5</v>
      </c>
      <c r="N27" s="40">
        <v>12</v>
      </c>
      <c r="O27" s="350">
        <v>17</v>
      </c>
      <c r="P27" s="467"/>
      <c r="Q27" s="468"/>
      <c r="R27" s="469"/>
      <c r="S27" s="469">
        <v>5</v>
      </c>
      <c r="T27" s="469">
        <v>12</v>
      </c>
      <c r="U27" s="470">
        <f>SUM(P27:T27)</f>
        <v>17</v>
      </c>
    </row>
    <row r="28" spans="1:23" ht="23.25" customHeight="1" x14ac:dyDescent="0.15">
      <c r="A28" s="654" t="s">
        <v>357</v>
      </c>
      <c r="B28" s="654"/>
      <c r="C28" s="654"/>
      <c r="D28" s="351">
        <v>2</v>
      </c>
      <c r="E28" s="352">
        <v>6</v>
      </c>
      <c r="F28" s="353" t="s">
        <v>396</v>
      </c>
      <c r="G28" s="129">
        <v>64</v>
      </c>
      <c r="H28" s="129">
        <v>126</v>
      </c>
      <c r="I28" s="354">
        <v>199</v>
      </c>
      <c r="J28" s="351">
        <v>2</v>
      </c>
      <c r="K28" s="352">
        <v>6</v>
      </c>
      <c r="L28" s="353" t="s">
        <v>396</v>
      </c>
      <c r="M28" s="129">
        <v>64</v>
      </c>
      <c r="N28" s="355">
        <v>130</v>
      </c>
      <c r="O28" s="356">
        <v>203</v>
      </c>
      <c r="P28" s="471">
        <f>SUM(P17:P27)</f>
        <v>2</v>
      </c>
      <c r="Q28" s="472">
        <f>SUM(Q17:Q27)</f>
        <v>6</v>
      </c>
      <c r="R28" s="473" t="s">
        <v>302</v>
      </c>
      <c r="S28" s="474">
        <f>SUM(S17:S27)</f>
        <v>64</v>
      </c>
      <c r="T28" s="475">
        <f>SUM(T17:T27)</f>
        <v>130</v>
      </c>
      <c r="U28" s="476">
        <f>SUM(U17:U27)</f>
        <v>203</v>
      </c>
    </row>
    <row r="29" spans="1:23" ht="14.85" customHeight="1" x14ac:dyDescent="0.15">
      <c r="A29" s="46" t="s">
        <v>111</v>
      </c>
      <c r="B29" s="192"/>
      <c r="C29" s="192"/>
      <c r="D29" s="192"/>
      <c r="E29" s="192"/>
      <c r="F29" s="192"/>
      <c r="G29" s="192"/>
      <c r="H29" s="8"/>
      <c r="I29" s="56"/>
      <c r="J29" s="100"/>
      <c r="K29" s="8"/>
      <c r="L29" s="8"/>
      <c r="M29" s="8"/>
      <c r="N29" s="8"/>
      <c r="O29" s="8"/>
      <c r="P29" s="100"/>
      <c r="Q29" s="8"/>
      <c r="R29" s="8"/>
      <c r="S29" s="8"/>
      <c r="T29" s="8"/>
      <c r="U29" s="8"/>
    </row>
    <row r="30" spans="1:23" ht="14.85" customHeight="1" x14ac:dyDescent="0.15">
      <c r="A30" s="9" t="s">
        <v>427</v>
      </c>
      <c r="B30" s="10"/>
      <c r="C30" s="10"/>
      <c r="D30" s="10"/>
      <c r="E30" s="10"/>
      <c r="F30" s="10"/>
      <c r="G30" s="10"/>
      <c r="H30" s="8"/>
      <c r="I30" s="5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3" ht="14.85" customHeight="1" x14ac:dyDescent="0.15">
      <c r="A31" s="9" t="s">
        <v>428</v>
      </c>
      <c r="B31" s="10"/>
      <c r="C31" s="10"/>
      <c r="D31" s="10"/>
      <c r="E31" s="10"/>
      <c r="F31" s="10"/>
      <c r="G31" s="10"/>
      <c r="H31" s="8"/>
      <c r="I31" s="5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3" ht="17.25" customHeight="1" x14ac:dyDescent="0.15"/>
    <row r="33" spans="1:17" ht="26.25" customHeight="1" x14ac:dyDescent="0.15">
      <c r="A33" s="643" t="s">
        <v>383</v>
      </c>
      <c r="B33" s="643"/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3"/>
      <c r="O33" s="643"/>
      <c r="P33" s="643"/>
      <c r="Q33" s="643"/>
    </row>
    <row r="34" spans="1:17" ht="13.5" x14ac:dyDescent="0.15">
      <c r="A34" s="263"/>
      <c r="B34" s="263"/>
      <c r="C34" s="135"/>
      <c r="D34" s="135"/>
      <c r="E34" s="135"/>
      <c r="F34" s="135"/>
      <c r="K34" s="57"/>
      <c r="L34" s="263"/>
      <c r="N34" s="835"/>
      <c r="O34" s="835"/>
      <c r="P34" s="835"/>
      <c r="Q34" s="835"/>
    </row>
    <row r="35" spans="1:17" ht="23.25" customHeight="1" x14ac:dyDescent="0.15">
      <c r="A35" s="654" t="s">
        <v>113</v>
      </c>
      <c r="B35" s="656"/>
      <c r="C35" s="653" t="s">
        <v>331</v>
      </c>
      <c r="D35" s="654"/>
      <c r="E35" s="656"/>
      <c r="F35" s="653" t="s">
        <v>370</v>
      </c>
      <c r="G35" s="654"/>
      <c r="H35" s="656"/>
      <c r="I35" s="653" t="s">
        <v>391</v>
      </c>
      <c r="J35" s="654"/>
      <c r="K35" s="656"/>
      <c r="L35" s="826" t="s">
        <v>395</v>
      </c>
      <c r="M35" s="827"/>
      <c r="N35" s="828"/>
      <c r="O35" s="836" t="s">
        <v>413</v>
      </c>
      <c r="P35" s="837"/>
      <c r="Q35" s="837"/>
    </row>
    <row r="36" spans="1:17" ht="23.25" customHeight="1" x14ac:dyDescent="0.15">
      <c r="A36" s="711" t="s">
        <v>147</v>
      </c>
      <c r="B36" s="712"/>
      <c r="C36" s="807">
        <v>12648</v>
      </c>
      <c r="D36" s="808"/>
      <c r="E36" s="809"/>
      <c r="F36" s="807">
        <v>16240</v>
      </c>
      <c r="G36" s="808"/>
      <c r="H36" s="809"/>
      <c r="I36" s="807">
        <v>13446</v>
      </c>
      <c r="J36" s="808"/>
      <c r="K36" s="809"/>
      <c r="L36" s="829">
        <v>7776</v>
      </c>
      <c r="M36" s="830"/>
      <c r="N36" s="830"/>
      <c r="O36" s="819">
        <v>10317</v>
      </c>
      <c r="P36" s="820"/>
      <c r="Q36" s="820"/>
    </row>
    <row r="37" spans="1:17" ht="23.25" customHeight="1" x14ac:dyDescent="0.15">
      <c r="A37" s="713" t="s">
        <v>148</v>
      </c>
      <c r="B37" s="714"/>
      <c r="C37" s="823">
        <v>457275</v>
      </c>
      <c r="D37" s="824"/>
      <c r="E37" s="825"/>
      <c r="F37" s="823">
        <v>473515</v>
      </c>
      <c r="G37" s="824"/>
      <c r="H37" s="825"/>
      <c r="I37" s="823">
        <v>486961</v>
      </c>
      <c r="J37" s="824"/>
      <c r="K37" s="825"/>
      <c r="L37" s="831">
        <v>494737</v>
      </c>
      <c r="M37" s="832"/>
      <c r="N37" s="832"/>
      <c r="O37" s="821">
        <v>505054</v>
      </c>
      <c r="P37" s="822"/>
      <c r="Q37" s="822"/>
    </row>
    <row r="38" spans="1:17" s="8" customFormat="1" ht="14.85" customHeight="1" x14ac:dyDescent="0.15">
      <c r="A38" s="46" t="s">
        <v>149</v>
      </c>
      <c r="B38" s="423"/>
      <c r="C38" s="423"/>
      <c r="D38" s="423"/>
      <c r="E38" s="423"/>
      <c r="F38" s="423"/>
      <c r="G38" s="16"/>
    </row>
  </sheetData>
  <mergeCells count="89">
    <mergeCell ref="C3:E3"/>
    <mergeCell ref="D4:E4"/>
    <mergeCell ref="D5:E5"/>
    <mergeCell ref="D6:E6"/>
    <mergeCell ref="I3:K3"/>
    <mergeCell ref="J4:K4"/>
    <mergeCell ref="F3:H3"/>
    <mergeCell ref="G6:H6"/>
    <mergeCell ref="C37:E37"/>
    <mergeCell ref="F35:H35"/>
    <mergeCell ref="F36:H36"/>
    <mergeCell ref="F37:H37"/>
    <mergeCell ref="D9:E9"/>
    <mergeCell ref="B21:C21"/>
    <mergeCell ref="B22:C22"/>
    <mergeCell ref="B23:C23"/>
    <mergeCell ref="B24:C24"/>
    <mergeCell ref="B25:C25"/>
    <mergeCell ref="A35:B35"/>
    <mergeCell ref="A36:B36"/>
    <mergeCell ref="A37:B37"/>
    <mergeCell ref="A33:Q33"/>
    <mergeCell ref="N34:Q34"/>
    <mergeCell ref="O35:Q35"/>
    <mergeCell ref="A24:A25"/>
    <mergeCell ref="A26:A27"/>
    <mergeCell ref="A28:C28"/>
    <mergeCell ref="B26:C26"/>
    <mergeCell ref="B27:C27"/>
    <mergeCell ref="O36:Q36"/>
    <mergeCell ref="O37:Q37"/>
    <mergeCell ref="I35:K35"/>
    <mergeCell ref="I36:K36"/>
    <mergeCell ref="I37:K37"/>
    <mergeCell ref="L35:N35"/>
    <mergeCell ref="L36:N36"/>
    <mergeCell ref="L37:N37"/>
    <mergeCell ref="C35:E35"/>
    <mergeCell ref="C36:E36"/>
    <mergeCell ref="R9:S9"/>
    <mergeCell ref="B17:C17"/>
    <mergeCell ref="B18:C18"/>
    <mergeCell ref="B19:C19"/>
    <mergeCell ref="B20:C20"/>
    <mergeCell ref="A9:B9"/>
    <mergeCell ref="O9:P9"/>
    <mergeCell ref="G9:H9"/>
    <mergeCell ref="M9:N9"/>
    <mergeCell ref="J9:K9"/>
    <mergeCell ref="A17:A23"/>
    <mergeCell ref="A13:U13"/>
    <mergeCell ref="A15:C16"/>
    <mergeCell ref="D15:I15"/>
    <mergeCell ref="A1:S1"/>
    <mergeCell ref="R5:S5"/>
    <mergeCell ref="R6:S6"/>
    <mergeCell ref="R7:S7"/>
    <mergeCell ref="A2:C2"/>
    <mergeCell ref="A3:B4"/>
    <mergeCell ref="A5:B5"/>
    <mergeCell ref="A6:B6"/>
    <mergeCell ref="O5:P5"/>
    <mergeCell ref="O6:P6"/>
    <mergeCell ref="J5:K5"/>
    <mergeCell ref="M5:N5"/>
    <mergeCell ref="M6:N6"/>
    <mergeCell ref="M7:N7"/>
    <mergeCell ref="G4:H4"/>
    <mergeCell ref="G5:H5"/>
    <mergeCell ref="O8:P8"/>
    <mergeCell ref="J6:K6"/>
    <mergeCell ref="J7:K7"/>
    <mergeCell ref="J15:O15"/>
    <mergeCell ref="P15:U15"/>
    <mergeCell ref="R8:S8"/>
    <mergeCell ref="O7:P7"/>
    <mergeCell ref="O4:P4"/>
    <mergeCell ref="L3:P3"/>
    <mergeCell ref="Q3:S3"/>
    <mergeCell ref="R4:S4"/>
    <mergeCell ref="M4:N4"/>
    <mergeCell ref="A7:B7"/>
    <mergeCell ref="D8:E8"/>
    <mergeCell ref="G8:H8"/>
    <mergeCell ref="J8:K8"/>
    <mergeCell ref="M8:N8"/>
    <mergeCell ref="A8:B8"/>
    <mergeCell ref="G7:H7"/>
    <mergeCell ref="D7:E7"/>
  </mergeCells>
  <phoneticPr fontId="2"/>
  <pageMargins left="0.78740157480314965" right="0.78740157480314965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9"/>
  <sheetViews>
    <sheetView view="pageBreakPreview" zoomScaleNormal="100" zoomScaleSheetLayoutView="100" workbookViewId="0">
      <selection activeCell="L39" sqref="L39"/>
    </sheetView>
  </sheetViews>
  <sheetFormatPr defaultColWidth="9" defaultRowHeight="13.5" x14ac:dyDescent="0.15"/>
  <cols>
    <col min="1" max="1" width="9.625" style="157" customWidth="1"/>
    <col min="2" max="5" width="7.625" style="157" customWidth="1"/>
    <col min="6" max="6" width="8.75" style="157" customWidth="1"/>
    <col min="7" max="11" width="7.625" style="157" customWidth="1"/>
    <col min="12" max="12" width="12.5" style="157" customWidth="1"/>
    <col min="13" max="16" width="9" style="158"/>
    <col min="17" max="16384" width="9" style="157"/>
  </cols>
  <sheetData>
    <row r="1" spans="1:14" ht="18.75" x14ac:dyDescent="0.15">
      <c r="A1" s="860" t="s">
        <v>384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</row>
    <row r="2" spans="1:14" ht="15.75" customHeight="1" x14ac:dyDescent="0.15">
      <c r="A2" s="176"/>
      <c r="B2" s="176"/>
      <c r="C2" s="176"/>
      <c r="D2" s="176"/>
      <c r="E2" s="176"/>
      <c r="F2" s="176"/>
      <c r="G2" s="176"/>
      <c r="H2" s="176"/>
      <c r="I2" s="176"/>
      <c r="J2" s="161"/>
      <c r="K2" s="429"/>
    </row>
    <row r="3" spans="1:14" ht="27.75" customHeight="1" x14ac:dyDescent="0.15">
      <c r="A3" s="863" t="s">
        <v>308</v>
      </c>
      <c r="B3" s="864" t="s">
        <v>307</v>
      </c>
      <c r="C3" s="861"/>
      <c r="D3" s="861" t="s">
        <v>12</v>
      </c>
      <c r="E3" s="861"/>
      <c r="F3" s="861" t="s">
        <v>306</v>
      </c>
      <c r="G3" s="862"/>
      <c r="H3" s="861" t="s">
        <v>305</v>
      </c>
      <c r="I3" s="861"/>
      <c r="J3" s="864" t="s">
        <v>304</v>
      </c>
      <c r="K3" s="862"/>
    </row>
    <row r="4" spans="1:14" ht="21" customHeight="1" x14ac:dyDescent="0.15">
      <c r="A4" s="863"/>
      <c r="B4" s="206" t="s">
        <v>13</v>
      </c>
      <c r="C4" s="206" t="s">
        <v>14</v>
      </c>
      <c r="D4" s="206" t="s">
        <v>13</v>
      </c>
      <c r="E4" s="206" t="s">
        <v>14</v>
      </c>
      <c r="F4" s="206" t="s">
        <v>13</v>
      </c>
      <c r="G4" s="207" t="s">
        <v>14</v>
      </c>
      <c r="H4" s="206" t="s">
        <v>13</v>
      </c>
      <c r="I4" s="206" t="s">
        <v>14</v>
      </c>
      <c r="J4" s="206" t="s">
        <v>13</v>
      </c>
      <c r="K4" s="207" t="s">
        <v>14</v>
      </c>
      <c r="M4" s="171"/>
      <c r="N4" s="171"/>
    </row>
    <row r="5" spans="1:14" s="158" customFormat="1" ht="21" customHeight="1" x14ac:dyDescent="0.15">
      <c r="A5" s="170" t="s">
        <v>331</v>
      </c>
      <c r="B5" s="194">
        <v>1647</v>
      </c>
      <c r="C5" s="195">
        <v>25359</v>
      </c>
      <c r="D5" s="194">
        <v>663</v>
      </c>
      <c r="E5" s="195">
        <v>16729</v>
      </c>
      <c r="F5" s="196">
        <v>563</v>
      </c>
      <c r="G5" s="194">
        <v>27459</v>
      </c>
      <c r="H5" s="195">
        <v>1344</v>
      </c>
      <c r="I5" s="194">
        <v>21415</v>
      </c>
      <c r="J5" s="195">
        <v>365</v>
      </c>
      <c r="K5" s="196">
        <v>5941</v>
      </c>
      <c r="L5" s="175"/>
      <c r="M5" s="164"/>
      <c r="N5" s="164"/>
    </row>
    <row r="6" spans="1:14" s="158" customFormat="1" ht="21" customHeight="1" x14ac:dyDescent="0.15">
      <c r="A6" s="170">
        <v>30</v>
      </c>
      <c r="B6" s="194">
        <v>1728</v>
      </c>
      <c r="C6" s="195">
        <v>26491</v>
      </c>
      <c r="D6" s="194">
        <v>716</v>
      </c>
      <c r="E6" s="195">
        <v>15292</v>
      </c>
      <c r="F6" s="196">
        <v>540</v>
      </c>
      <c r="G6" s="194">
        <v>24025</v>
      </c>
      <c r="H6" s="195">
        <v>1339</v>
      </c>
      <c r="I6" s="194">
        <v>20802</v>
      </c>
      <c r="J6" s="195">
        <v>278</v>
      </c>
      <c r="K6" s="196">
        <v>3747</v>
      </c>
      <c r="L6" s="175"/>
      <c r="M6" s="164"/>
      <c r="N6" s="164"/>
    </row>
    <row r="7" spans="1:14" s="158" customFormat="1" ht="21" customHeight="1" x14ac:dyDescent="0.15">
      <c r="A7" s="193" t="s">
        <v>394</v>
      </c>
      <c r="B7" s="194">
        <v>1632</v>
      </c>
      <c r="C7" s="195">
        <v>22771</v>
      </c>
      <c r="D7" s="194">
        <v>708</v>
      </c>
      <c r="E7" s="195">
        <v>15570</v>
      </c>
      <c r="F7" s="196">
        <v>581</v>
      </c>
      <c r="G7" s="194">
        <v>24523</v>
      </c>
      <c r="H7" s="195">
        <v>1369</v>
      </c>
      <c r="I7" s="194">
        <v>19283</v>
      </c>
      <c r="J7" s="296" t="s">
        <v>22</v>
      </c>
      <c r="K7" s="565" t="s">
        <v>22</v>
      </c>
      <c r="L7" s="175"/>
      <c r="M7" s="164"/>
      <c r="N7" s="164"/>
    </row>
    <row r="8" spans="1:14" s="158" customFormat="1" ht="21" customHeight="1" x14ac:dyDescent="0.15">
      <c r="A8" s="339">
        <v>2</v>
      </c>
      <c r="B8" s="149">
        <v>857</v>
      </c>
      <c r="C8" s="149">
        <v>13475</v>
      </c>
      <c r="D8" s="149">
        <v>403</v>
      </c>
      <c r="E8" s="149">
        <v>7215</v>
      </c>
      <c r="F8" s="149">
        <v>414</v>
      </c>
      <c r="G8" s="149">
        <v>14203</v>
      </c>
      <c r="H8" s="149">
        <v>790</v>
      </c>
      <c r="I8" s="149">
        <v>11011</v>
      </c>
      <c r="J8" s="296" t="s">
        <v>22</v>
      </c>
      <c r="K8" s="394" t="s">
        <v>22</v>
      </c>
      <c r="L8" s="175"/>
      <c r="M8" s="164"/>
      <c r="N8" s="164"/>
    </row>
    <row r="9" spans="1:14" s="338" customFormat="1" ht="21" customHeight="1" x14ac:dyDescent="0.15">
      <c r="A9" s="450" t="s">
        <v>413</v>
      </c>
      <c r="B9" s="566">
        <v>1011</v>
      </c>
      <c r="C9" s="566">
        <v>14606</v>
      </c>
      <c r="D9" s="566">
        <v>514</v>
      </c>
      <c r="E9" s="566">
        <v>9338</v>
      </c>
      <c r="F9" s="566">
        <v>496</v>
      </c>
      <c r="G9" s="566">
        <v>15726</v>
      </c>
      <c r="H9" s="566">
        <v>833</v>
      </c>
      <c r="I9" s="566">
        <v>11560</v>
      </c>
      <c r="J9" s="567" t="s">
        <v>390</v>
      </c>
      <c r="K9" s="564" t="s">
        <v>390</v>
      </c>
      <c r="L9" s="336"/>
      <c r="M9" s="337"/>
      <c r="N9" s="337"/>
    </row>
    <row r="10" spans="1:14" ht="21" customHeight="1" x14ac:dyDescent="0.15">
      <c r="A10" s="174"/>
      <c r="B10" s="168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4" ht="24" customHeight="1" x14ac:dyDescent="0.15">
      <c r="A11" s="851" t="s">
        <v>303</v>
      </c>
      <c r="B11" s="865" t="s">
        <v>15</v>
      </c>
      <c r="C11" s="867"/>
      <c r="D11" s="865" t="s">
        <v>16</v>
      </c>
      <c r="E11" s="867"/>
      <c r="F11" s="865" t="s">
        <v>17</v>
      </c>
      <c r="G11" s="867"/>
      <c r="H11" s="868" t="s">
        <v>232</v>
      </c>
      <c r="I11" s="869"/>
      <c r="J11" s="865" t="s">
        <v>18</v>
      </c>
      <c r="K11" s="866"/>
    </row>
    <row r="12" spans="1:14" ht="21" customHeight="1" x14ac:dyDescent="0.15">
      <c r="A12" s="852"/>
      <c r="B12" s="206" t="s">
        <v>13</v>
      </c>
      <c r="C12" s="206" t="s">
        <v>14</v>
      </c>
      <c r="D12" s="206" t="s">
        <v>13</v>
      </c>
      <c r="E12" s="206" t="s">
        <v>14</v>
      </c>
      <c r="F12" s="206" t="s">
        <v>13</v>
      </c>
      <c r="G12" s="207" t="s">
        <v>14</v>
      </c>
      <c r="H12" s="206" t="s">
        <v>13</v>
      </c>
      <c r="I12" s="206" t="s">
        <v>14</v>
      </c>
      <c r="J12" s="206" t="s">
        <v>13</v>
      </c>
      <c r="K12" s="207" t="s">
        <v>14</v>
      </c>
      <c r="M12" s="171"/>
      <c r="N12" s="171"/>
    </row>
    <row r="13" spans="1:14" s="158" customFormat="1" ht="21" customHeight="1" x14ac:dyDescent="0.15">
      <c r="A13" s="170" t="s">
        <v>331</v>
      </c>
      <c r="B13" s="168">
        <v>600</v>
      </c>
      <c r="C13" s="169">
        <v>4646</v>
      </c>
      <c r="D13" s="169">
        <v>427</v>
      </c>
      <c r="E13" s="169">
        <v>4416</v>
      </c>
      <c r="F13" s="169">
        <v>315</v>
      </c>
      <c r="G13" s="173">
        <v>2967</v>
      </c>
      <c r="H13" s="173">
        <v>190</v>
      </c>
      <c r="I13" s="168">
        <v>1960</v>
      </c>
      <c r="J13" s="169">
        <v>474</v>
      </c>
      <c r="K13" s="167">
        <v>5904</v>
      </c>
      <c r="M13" s="164"/>
      <c r="N13" s="164"/>
    </row>
    <row r="14" spans="1:14" s="158" customFormat="1" ht="21" customHeight="1" x14ac:dyDescent="0.15">
      <c r="A14" s="170">
        <v>30</v>
      </c>
      <c r="B14" s="168">
        <v>565</v>
      </c>
      <c r="C14" s="169">
        <v>4506</v>
      </c>
      <c r="D14" s="169">
        <v>420</v>
      </c>
      <c r="E14" s="169">
        <v>3966</v>
      </c>
      <c r="F14" s="169">
        <v>278</v>
      </c>
      <c r="G14" s="173">
        <v>2233</v>
      </c>
      <c r="H14" s="173">
        <v>214</v>
      </c>
      <c r="I14" s="168">
        <v>2214</v>
      </c>
      <c r="J14" s="169">
        <v>345</v>
      </c>
      <c r="K14" s="167">
        <v>4326</v>
      </c>
      <c r="M14" s="164"/>
      <c r="N14" s="164"/>
    </row>
    <row r="15" spans="1:14" s="158" customFormat="1" ht="21" customHeight="1" x14ac:dyDescent="0.15">
      <c r="A15" s="193" t="s">
        <v>394</v>
      </c>
      <c r="B15" s="168">
        <v>646</v>
      </c>
      <c r="C15" s="169">
        <v>5630</v>
      </c>
      <c r="D15" s="169">
        <v>527</v>
      </c>
      <c r="E15" s="169">
        <v>5778</v>
      </c>
      <c r="F15" s="169">
        <v>389</v>
      </c>
      <c r="G15" s="173">
        <v>3578</v>
      </c>
      <c r="H15" s="173">
        <v>192</v>
      </c>
      <c r="I15" s="168">
        <v>1950</v>
      </c>
      <c r="J15" s="296" t="s">
        <v>22</v>
      </c>
      <c r="K15" s="565" t="s">
        <v>22</v>
      </c>
      <c r="M15" s="164"/>
      <c r="N15" s="164"/>
    </row>
    <row r="16" spans="1:14" s="158" customFormat="1" ht="21" customHeight="1" x14ac:dyDescent="0.15">
      <c r="A16" s="339">
        <v>2</v>
      </c>
      <c r="B16" s="195">
        <v>327</v>
      </c>
      <c r="C16" s="194">
        <v>1945</v>
      </c>
      <c r="D16" s="194">
        <v>306</v>
      </c>
      <c r="E16" s="194">
        <v>2263</v>
      </c>
      <c r="F16" s="194">
        <v>155</v>
      </c>
      <c r="G16" s="320">
        <v>792</v>
      </c>
      <c r="H16" s="320">
        <v>69</v>
      </c>
      <c r="I16" s="195">
        <v>357</v>
      </c>
      <c r="J16" s="398" t="s">
        <v>22</v>
      </c>
      <c r="K16" s="399" t="s">
        <v>22</v>
      </c>
      <c r="M16" s="164"/>
      <c r="N16" s="164"/>
    </row>
    <row r="17" spans="1:16" s="163" customFormat="1" ht="21" customHeight="1" x14ac:dyDescent="0.15">
      <c r="A17" s="450" t="s">
        <v>413</v>
      </c>
      <c r="B17" s="566">
        <v>482</v>
      </c>
      <c r="C17" s="566">
        <v>2266</v>
      </c>
      <c r="D17" s="566">
        <v>376</v>
      </c>
      <c r="E17" s="566">
        <v>2585</v>
      </c>
      <c r="F17" s="566">
        <v>204</v>
      </c>
      <c r="G17" s="566">
        <v>1054</v>
      </c>
      <c r="H17" s="566">
        <v>81</v>
      </c>
      <c r="I17" s="566">
        <v>394</v>
      </c>
      <c r="J17" s="567" t="s">
        <v>390</v>
      </c>
      <c r="K17" s="564" t="s">
        <v>390</v>
      </c>
      <c r="M17" s="219"/>
      <c r="N17" s="219"/>
    </row>
    <row r="18" spans="1:16" ht="21" customHeight="1" x14ac:dyDescent="0.15">
      <c r="A18" s="172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  <row r="19" spans="1:16" ht="27.75" customHeight="1" x14ac:dyDescent="0.15">
      <c r="A19" s="851" t="s">
        <v>303</v>
      </c>
      <c r="B19" s="865" t="s">
        <v>19</v>
      </c>
      <c r="C19" s="867"/>
      <c r="D19" s="865" t="s">
        <v>20</v>
      </c>
      <c r="E19" s="867"/>
      <c r="F19" s="868" t="s">
        <v>233</v>
      </c>
      <c r="G19" s="869"/>
      <c r="H19" s="868" t="s">
        <v>247</v>
      </c>
      <c r="I19" s="869"/>
      <c r="J19" s="865" t="s">
        <v>21</v>
      </c>
      <c r="K19" s="866"/>
      <c r="L19" s="166"/>
      <c r="M19" s="166"/>
    </row>
    <row r="20" spans="1:16" ht="21" customHeight="1" x14ac:dyDescent="0.15">
      <c r="A20" s="852"/>
      <c r="B20" s="206" t="s">
        <v>13</v>
      </c>
      <c r="C20" s="206" t="s">
        <v>14</v>
      </c>
      <c r="D20" s="206" t="s">
        <v>13</v>
      </c>
      <c r="E20" s="206" t="s">
        <v>14</v>
      </c>
      <c r="F20" s="206" t="s">
        <v>13</v>
      </c>
      <c r="G20" s="207" t="s">
        <v>14</v>
      </c>
      <c r="H20" s="206" t="s">
        <v>13</v>
      </c>
      <c r="I20" s="207" t="s">
        <v>14</v>
      </c>
      <c r="J20" s="206" t="s">
        <v>13</v>
      </c>
      <c r="K20" s="207" t="s">
        <v>14</v>
      </c>
      <c r="L20" s="166"/>
      <c r="M20" s="171"/>
      <c r="N20" s="171"/>
      <c r="O20" s="171"/>
      <c r="P20" s="171"/>
    </row>
    <row r="21" spans="1:16" s="158" customFormat="1" ht="21" customHeight="1" x14ac:dyDescent="0.15">
      <c r="A21" s="170" t="s">
        <v>331</v>
      </c>
      <c r="B21" s="169">
        <v>99</v>
      </c>
      <c r="C21" s="168">
        <v>956</v>
      </c>
      <c r="D21" s="169">
        <v>158</v>
      </c>
      <c r="E21" s="169">
        <v>796</v>
      </c>
      <c r="F21" s="169">
        <v>371</v>
      </c>
      <c r="G21" s="168">
        <v>14645</v>
      </c>
      <c r="H21" s="169">
        <v>79</v>
      </c>
      <c r="I21" s="169">
        <v>1972</v>
      </c>
      <c r="J21" s="168">
        <v>7295</v>
      </c>
      <c r="K21" s="167">
        <v>135165</v>
      </c>
      <c r="L21" s="166"/>
      <c r="M21" s="164"/>
      <c r="N21" s="164"/>
      <c r="O21" s="164"/>
      <c r="P21" s="164"/>
    </row>
    <row r="22" spans="1:16" s="158" customFormat="1" ht="21" customHeight="1" x14ac:dyDescent="0.15">
      <c r="A22" s="170">
        <v>30</v>
      </c>
      <c r="B22" s="169">
        <v>83</v>
      </c>
      <c r="C22" s="168">
        <v>717</v>
      </c>
      <c r="D22" s="169">
        <v>131</v>
      </c>
      <c r="E22" s="169">
        <v>763</v>
      </c>
      <c r="F22" s="169">
        <v>401</v>
      </c>
      <c r="G22" s="168">
        <v>14949</v>
      </c>
      <c r="H22" s="169">
        <v>46</v>
      </c>
      <c r="I22" s="169">
        <v>1053</v>
      </c>
      <c r="J22" s="168">
        <v>7084</v>
      </c>
      <c r="K22" s="167">
        <v>125084</v>
      </c>
      <c r="L22" s="166"/>
      <c r="M22" s="164"/>
      <c r="N22" s="164"/>
      <c r="O22" s="164"/>
      <c r="P22" s="164"/>
    </row>
    <row r="23" spans="1:16" s="158" customFormat="1" ht="21" customHeight="1" x14ac:dyDescent="0.15">
      <c r="A23" s="193" t="s">
        <v>394</v>
      </c>
      <c r="B23" s="169">
        <v>109</v>
      </c>
      <c r="C23" s="168">
        <v>705</v>
      </c>
      <c r="D23" s="296" t="s">
        <v>22</v>
      </c>
      <c r="E23" s="565" t="s">
        <v>22</v>
      </c>
      <c r="F23" s="169">
        <v>422</v>
      </c>
      <c r="G23" s="168">
        <v>12922</v>
      </c>
      <c r="H23" s="169">
        <v>34</v>
      </c>
      <c r="I23" s="169">
        <v>557</v>
      </c>
      <c r="J23" s="168">
        <v>6609</v>
      </c>
      <c r="K23" s="167">
        <v>113267</v>
      </c>
      <c r="L23" s="166"/>
      <c r="M23" s="164"/>
      <c r="N23" s="164"/>
      <c r="O23" s="164"/>
      <c r="P23" s="164"/>
    </row>
    <row r="24" spans="1:16" s="158" customFormat="1" ht="21" customHeight="1" x14ac:dyDescent="0.15">
      <c r="A24" s="339">
        <v>2</v>
      </c>
      <c r="B24" s="194">
        <v>81</v>
      </c>
      <c r="C24" s="195">
        <v>404</v>
      </c>
      <c r="D24" s="398" t="s">
        <v>22</v>
      </c>
      <c r="E24" s="398" t="s">
        <v>22</v>
      </c>
      <c r="F24" s="194">
        <v>153</v>
      </c>
      <c r="G24" s="195">
        <v>3554</v>
      </c>
      <c r="H24" s="194">
        <v>5</v>
      </c>
      <c r="I24" s="194">
        <v>56</v>
      </c>
      <c r="J24" s="195">
        <v>3560</v>
      </c>
      <c r="K24" s="196">
        <v>55275</v>
      </c>
      <c r="L24" s="166"/>
      <c r="M24" s="164"/>
      <c r="N24" s="164"/>
      <c r="O24" s="164"/>
      <c r="P24" s="164"/>
    </row>
    <row r="25" spans="1:16" s="163" customFormat="1" ht="21" customHeight="1" x14ac:dyDescent="0.15">
      <c r="A25" s="450" t="s">
        <v>413</v>
      </c>
      <c r="B25" s="566">
        <v>164</v>
      </c>
      <c r="C25" s="566">
        <v>1037</v>
      </c>
      <c r="D25" s="567" t="s">
        <v>390</v>
      </c>
      <c r="E25" s="567" t="s">
        <v>390</v>
      </c>
      <c r="F25" s="566">
        <v>343</v>
      </c>
      <c r="G25" s="566">
        <v>5883</v>
      </c>
      <c r="H25" s="566">
        <v>6</v>
      </c>
      <c r="I25" s="566">
        <v>79</v>
      </c>
      <c r="J25" s="566">
        <v>4510</v>
      </c>
      <c r="K25" s="568">
        <v>64528</v>
      </c>
      <c r="L25" s="165"/>
      <c r="M25" s="219"/>
      <c r="N25" s="219"/>
      <c r="O25" s="219"/>
      <c r="P25" s="219"/>
    </row>
    <row r="26" spans="1:16" s="159" customFormat="1" ht="14.85" customHeight="1" x14ac:dyDescent="0.15">
      <c r="A26" s="162" t="s">
        <v>111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M26" s="160"/>
      <c r="N26" s="160"/>
      <c r="O26" s="160"/>
      <c r="P26" s="160"/>
    </row>
    <row r="27" spans="1:16" s="159" customFormat="1" ht="14.85" customHeight="1" x14ac:dyDescent="0.15">
      <c r="A27" s="162" t="s">
        <v>372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M27" s="160"/>
      <c r="N27" s="160"/>
      <c r="O27" s="160"/>
      <c r="P27" s="160"/>
    </row>
    <row r="29" spans="1:16" ht="18.75" x14ac:dyDescent="0.15">
      <c r="A29" s="859" t="s">
        <v>385</v>
      </c>
      <c r="B29" s="859"/>
      <c r="C29" s="859"/>
      <c r="D29" s="859"/>
      <c r="E29" s="859"/>
      <c r="F29" s="859"/>
      <c r="G29" s="859"/>
      <c r="H29" s="417"/>
      <c r="I29" s="417"/>
    </row>
    <row r="30" spans="1:16" x14ac:dyDescent="0.15">
      <c r="A30" s="177"/>
      <c r="B30" s="178"/>
      <c r="C30" s="178"/>
      <c r="D30" s="178"/>
      <c r="E30" s="178"/>
      <c r="F30" s="178"/>
      <c r="G30" s="381"/>
    </row>
    <row r="31" spans="1:16" ht="21" customHeight="1" x14ac:dyDescent="0.15">
      <c r="A31" s="855" t="s">
        <v>200</v>
      </c>
      <c r="B31" s="856"/>
      <c r="C31" s="853" t="s">
        <v>311</v>
      </c>
      <c r="D31" s="854"/>
      <c r="E31" s="853" t="s">
        <v>27</v>
      </c>
      <c r="F31" s="854"/>
      <c r="G31" s="264" t="s">
        <v>28</v>
      </c>
      <c r="J31" s="158"/>
      <c r="K31" s="158"/>
      <c r="L31" s="158"/>
      <c r="N31" s="157"/>
      <c r="O31" s="157"/>
      <c r="P31" s="157"/>
    </row>
    <row r="32" spans="1:16" ht="21" customHeight="1" x14ac:dyDescent="0.15">
      <c r="A32" s="857"/>
      <c r="B32" s="858"/>
      <c r="C32" s="179" t="s">
        <v>24</v>
      </c>
      <c r="D32" s="179" t="s">
        <v>201</v>
      </c>
      <c r="E32" s="179" t="s">
        <v>24</v>
      </c>
      <c r="F32" s="180" t="s">
        <v>169</v>
      </c>
      <c r="G32" s="180" t="s">
        <v>201</v>
      </c>
      <c r="K32" s="158"/>
      <c r="L32" s="158"/>
      <c r="O32" s="157"/>
      <c r="P32" s="157"/>
    </row>
    <row r="33" spans="1:16" ht="21" customHeight="1" x14ac:dyDescent="0.15">
      <c r="A33" s="841" t="s">
        <v>331</v>
      </c>
      <c r="B33" s="842"/>
      <c r="C33" s="181">
        <v>177</v>
      </c>
      <c r="D33" s="182">
        <v>11212</v>
      </c>
      <c r="E33" s="183">
        <v>440</v>
      </c>
      <c r="F33" s="184">
        <v>5256</v>
      </c>
      <c r="G33" s="185">
        <v>5630</v>
      </c>
      <c r="K33" s="158"/>
      <c r="L33" s="158"/>
      <c r="O33" s="157"/>
      <c r="P33" s="157"/>
    </row>
    <row r="34" spans="1:16" ht="21" customHeight="1" x14ac:dyDescent="0.15">
      <c r="A34" s="843">
        <v>30</v>
      </c>
      <c r="B34" s="844"/>
      <c r="C34" s="181">
        <v>196</v>
      </c>
      <c r="D34" s="182">
        <v>11713</v>
      </c>
      <c r="E34" s="183">
        <v>456</v>
      </c>
      <c r="F34" s="184">
        <v>5301</v>
      </c>
      <c r="G34" s="185">
        <v>5998</v>
      </c>
      <c r="K34" s="158"/>
      <c r="L34" s="158"/>
      <c r="O34" s="157"/>
      <c r="P34" s="157"/>
    </row>
    <row r="35" spans="1:16" ht="21" customHeight="1" x14ac:dyDescent="0.15">
      <c r="A35" s="845" t="s">
        <v>394</v>
      </c>
      <c r="B35" s="846"/>
      <c r="C35" s="181">
        <v>176</v>
      </c>
      <c r="D35" s="182">
        <v>10900</v>
      </c>
      <c r="E35" s="183">
        <v>481</v>
      </c>
      <c r="F35" s="184">
        <v>4487</v>
      </c>
      <c r="G35" s="185">
        <v>6295</v>
      </c>
      <c r="K35" s="158"/>
      <c r="L35" s="158"/>
      <c r="O35" s="157"/>
      <c r="P35" s="157"/>
    </row>
    <row r="36" spans="1:16" ht="21" customHeight="1" x14ac:dyDescent="0.15">
      <c r="A36" s="847">
        <v>2</v>
      </c>
      <c r="B36" s="848"/>
      <c r="C36" s="442">
        <v>40</v>
      </c>
      <c r="D36" s="443">
        <v>1794</v>
      </c>
      <c r="E36" s="444">
        <v>315</v>
      </c>
      <c r="F36" s="445">
        <v>2678</v>
      </c>
      <c r="G36" s="426">
        <v>2296</v>
      </c>
      <c r="K36" s="158"/>
      <c r="L36" s="158"/>
      <c r="O36" s="157"/>
      <c r="P36" s="157"/>
    </row>
    <row r="37" spans="1:16" s="220" customFormat="1" ht="21" customHeight="1" x14ac:dyDescent="0.15">
      <c r="A37" s="849" t="s">
        <v>413</v>
      </c>
      <c r="B37" s="850"/>
      <c r="C37" s="500">
        <v>96</v>
      </c>
      <c r="D37" s="500">
        <v>6567</v>
      </c>
      <c r="E37" s="569">
        <v>419</v>
      </c>
      <c r="F37" s="500">
        <v>3472</v>
      </c>
      <c r="G37" s="499">
        <v>4013</v>
      </c>
      <c r="K37" s="163"/>
      <c r="L37" s="163"/>
      <c r="M37" s="163"/>
      <c r="N37" s="163"/>
    </row>
    <row r="38" spans="1:16" x14ac:dyDescent="0.15">
      <c r="A38" s="162" t="s">
        <v>111</v>
      </c>
      <c r="B38" s="162"/>
      <c r="C38" s="162"/>
      <c r="D38" s="162"/>
      <c r="E38" s="162"/>
      <c r="F38" s="162"/>
      <c r="G38" s="162"/>
      <c r="H38" s="162"/>
    </row>
    <row r="39" spans="1:16" x14ac:dyDescent="0.15">
      <c r="A39" s="162"/>
    </row>
  </sheetData>
  <mergeCells count="28">
    <mergeCell ref="J11:K11"/>
    <mergeCell ref="B19:C19"/>
    <mergeCell ref="D19:E19"/>
    <mergeCell ref="F19:G19"/>
    <mergeCell ref="H19:I19"/>
    <mergeCell ref="J19:K19"/>
    <mergeCell ref="B11:C11"/>
    <mergeCell ref="D11:E11"/>
    <mergeCell ref="F11:G11"/>
    <mergeCell ref="H11:I11"/>
    <mergeCell ref="A1:K1"/>
    <mergeCell ref="D3:E3"/>
    <mergeCell ref="F3:G3"/>
    <mergeCell ref="A3:A4"/>
    <mergeCell ref="B3:C3"/>
    <mergeCell ref="H3:I3"/>
    <mergeCell ref="J3:K3"/>
    <mergeCell ref="A19:A20"/>
    <mergeCell ref="A11:A12"/>
    <mergeCell ref="E31:F31"/>
    <mergeCell ref="C31:D31"/>
    <mergeCell ref="A31:B32"/>
    <mergeCell ref="A29:G29"/>
    <mergeCell ref="A33:B33"/>
    <mergeCell ref="A34:B34"/>
    <mergeCell ref="A35:B35"/>
    <mergeCell ref="A36:B36"/>
    <mergeCell ref="A37:B37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4"/>
  <sheetViews>
    <sheetView view="pageBreakPreview" zoomScaleNormal="100" zoomScaleSheetLayoutView="100" workbookViewId="0">
      <selection activeCell="N25" sqref="N25"/>
    </sheetView>
  </sheetViews>
  <sheetFormatPr defaultColWidth="9" defaultRowHeight="13.5" x14ac:dyDescent="0.15"/>
  <cols>
    <col min="1" max="1" width="11" style="29" customWidth="1"/>
    <col min="2" max="13" width="6.25" style="29" customWidth="1"/>
    <col min="14" max="16384" width="9" style="29"/>
  </cols>
  <sheetData>
    <row r="1" spans="1:13" s="30" customFormat="1" ht="24.75" customHeight="1" x14ac:dyDescent="0.2">
      <c r="A1" s="872" t="s">
        <v>386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</row>
    <row r="2" spans="1:13" ht="18.75" customHeight="1" x14ac:dyDescent="0.15">
      <c r="A2" s="126"/>
      <c r="J2" s="873" t="s">
        <v>202</v>
      </c>
      <c r="K2" s="873"/>
    </row>
    <row r="3" spans="1:13" ht="24.75" customHeight="1" x14ac:dyDescent="0.15">
      <c r="A3" s="741" t="s">
        <v>268</v>
      </c>
      <c r="B3" s="742" t="s">
        <v>218</v>
      </c>
      <c r="C3" s="742"/>
      <c r="D3" s="742" t="s">
        <v>310</v>
      </c>
      <c r="E3" s="742"/>
      <c r="F3" s="742" t="s">
        <v>309</v>
      </c>
      <c r="G3" s="742"/>
      <c r="H3" s="742" t="s">
        <v>185</v>
      </c>
      <c r="I3" s="742"/>
      <c r="J3" s="742" t="s">
        <v>224</v>
      </c>
      <c r="K3" s="874"/>
    </row>
    <row r="4" spans="1:13" ht="24.75" customHeight="1" x14ac:dyDescent="0.15">
      <c r="A4" s="741"/>
      <c r="B4" s="252" t="s">
        <v>269</v>
      </c>
      <c r="C4" s="252" t="s">
        <v>270</v>
      </c>
      <c r="D4" s="252" t="s">
        <v>269</v>
      </c>
      <c r="E4" s="252" t="s">
        <v>270</v>
      </c>
      <c r="F4" s="252" t="s">
        <v>269</v>
      </c>
      <c r="G4" s="252" t="s">
        <v>270</v>
      </c>
      <c r="H4" s="252" t="s">
        <v>269</v>
      </c>
      <c r="I4" s="252" t="s">
        <v>270</v>
      </c>
      <c r="J4" s="252" t="s">
        <v>269</v>
      </c>
      <c r="K4" s="253" t="s">
        <v>270</v>
      </c>
      <c r="L4" s="126"/>
    </row>
    <row r="5" spans="1:13" s="205" customFormat="1" ht="24.75" customHeight="1" x14ac:dyDescent="0.15">
      <c r="A5" s="170" t="s">
        <v>331</v>
      </c>
      <c r="B5" s="367">
        <v>220</v>
      </c>
      <c r="C5" s="47">
        <v>2933</v>
      </c>
      <c r="D5" s="47">
        <v>171</v>
      </c>
      <c r="E5" s="366">
        <v>3590</v>
      </c>
      <c r="F5" s="47">
        <v>44</v>
      </c>
      <c r="G5" s="47">
        <v>2022</v>
      </c>
      <c r="H5" s="47">
        <v>145</v>
      </c>
      <c r="I5" s="47">
        <v>4680</v>
      </c>
      <c r="J5" s="47">
        <v>148</v>
      </c>
      <c r="K5" s="366">
        <v>3466</v>
      </c>
    </row>
    <row r="6" spans="1:13" s="205" customFormat="1" ht="24.75" customHeight="1" x14ac:dyDescent="0.15">
      <c r="A6" s="170">
        <v>30</v>
      </c>
      <c r="B6" s="367">
        <v>190</v>
      </c>
      <c r="C6" s="47">
        <v>3234</v>
      </c>
      <c r="D6" s="47">
        <v>197</v>
      </c>
      <c r="E6" s="366">
        <v>3782</v>
      </c>
      <c r="F6" s="47">
        <v>67</v>
      </c>
      <c r="G6" s="47">
        <v>2057</v>
      </c>
      <c r="H6" s="47">
        <v>143</v>
      </c>
      <c r="I6" s="47">
        <v>5131</v>
      </c>
      <c r="J6" s="47">
        <v>138</v>
      </c>
      <c r="K6" s="366">
        <v>3889</v>
      </c>
    </row>
    <row r="7" spans="1:13" s="205" customFormat="1" ht="24.75" customHeight="1" x14ac:dyDescent="0.15">
      <c r="A7" s="193" t="s">
        <v>394</v>
      </c>
      <c r="B7" s="367">
        <v>229</v>
      </c>
      <c r="C7" s="47">
        <v>3044</v>
      </c>
      <c r="D7" s="47">
        <v>163</v>
      </c>
      <c r="E7" s="366">
        <v>2756</v>
      </c>
      <c r="F7" s="47">
        <v>99</v>
      </c>
      <c r="G7" s="47">
        <v>1805</v>
      </c>
      <c r="H7" s="47">
        <v>155</v>
      </c>
      <c r="I7" s="47">
        <v>4953</v>
      </c>
      <c r="J7" s="47">
        <v>147</v>
      </c>
      <c r="K7" s="366">
        <v>3290</v>
      </c>
    </row>
    <row r="8" spans="1:13" s="205" customFormat="1" ht="24.75" customHeight="1" x14ac:dyDescent="0.15">
      <c r="A8" s="339">
        <v>2</v>
      </c>
      <c r="B8" s="295">
        <v>162</v>
      </c>
      <c r="C8" s="149">
        <v>1124</v>
      </c>
      <c r="D8" s="149">
        <v>145</v>
      </c>
      <c r="E8" s="257">
        <v>1190</v>
      </c>
      <c r="F8" s="149">
        <v>88</v>
      </c>
      <c r="G8" s="149">
        <v>401</v>
      </c>
      <c r="H8" s="149">
        <v>129</v>
      </c>
      <c r="I8" s="149">
        <v>2243</v>
      </c>
      <c r="J8" s="149">
        <v>51</v>
      </c>
      <c r="K8" s="257">
        <v>447</v>
      </c>
    </row>
    <row r="9" spans="1:13" s="145" customFormat="1" ht="25.15" customHeight="1" x14ac:dyDescent="0.15">
      <c r="A9" s="446" t="s">
        <v>413</v>
      </c>
      <c r="B9" s="451">
        <v>127</v>
      </c>
      <c r="C9" s="451">
        <v>749</v>
      </c>
      <c r="D9" s="451">
        <v>160</v>
      </c>
      <c r="E9" s="451">
        <v>1385</v>
      </c>
      <c r="F9" s="451">
        <v>62</v>
      </c>
      <c r="G9" s="451">
        <v>424</v>
      </c>
      <c r="H9" s="451">
        <v>123</v>
      </c>
      <c r="I9" s="451">
        <v>1920</v>
      </c>
      <c r="J9" s="451">
        <v>76</v>
      </c>
      <c r="K9" s="452">
        <v>440</v>
      </c>
    </row>
    <row r="10" spans="1:13" s="635" customFormat="1" ht="14.85" customHeight="1" x14ac:dyDescent="0.15">
      <c r="A10" s="634" t="s">
        <v>238</v>
      </c>
    </row>
    <row r="11" spans="1:13" x14ac:dyDescent="0.15">
      <c r="A11" s="254"/>
    </row>
    <row r="12" spans="1:13" x14ac:dyDescent="0.15">
      <c r="A12" s="254"/>
    </row>
    <row r="13" spans="1:13" x14ac:dyDescent="0.15">
      <c r="A13" s="254"/>
    </row>
    <row r="14" spans="1:13" x14ac:dyDescent="0.15">
      <c r="A14" s="254"/>
    </row>
    <row r="15" spans="1:13" ht="24" customHeight="1" x14ac:dyDescent="0.15">
      <c r="A15" s="643" t="s">
        <v>387</v>
      </c>
      <c r="B15" s="643"/>
      <c r="C15" s="643"/>
      <c r="D15" s="643"/>
      <c r="E15" s="643"/>
      <c r="F15" s="643"/>
      <c r="G15" s="643"/>
      <c r="H15" s="643"/>
      <c r="I15" s="643"/>
      <c r="J15" s="643"/>
      <c r="K15" s="643"/>
      <c r="L15" s="643"/>
      <c r="M15" s="643"/>
    </row>
    <row r="16" spans="1:13" ht="18.75" customHeight="1" x14ac:dyDescent="0.15">
      <c r="A16" s="187"/>
      <c r="B16" s="188"/>
      <c r="C16" s="188"/>
      <c r="D16" s="187"/>
      <c r="E16" s="187"/>
      <c r="F16" s="282"/>
      <c r="G16" s="282"/>
      <c r="H16" s="186"/>
      <c r="I16" s="186"/>
      <c r="J16" s="186"/>
      <c r="K16" s="186"/>
      <c r="L16" s="186"/>
      <c r="M16" s="271" t="s">
        <v>203</v>
      </c>
    </row>
    <row r="17" spans="1:13" ht="24.75" customHeight="1" x14ac:dyDescent="0.15">
      <c r="A17" s="709" t="s">
        <v>268</v>
      </c>
      <c r="B17" s="690" t="s">
        <v>279</v>
      </c>
      <c r="C17" s="690"/>
      <c r="D17" s="690"/>
      <c r="E17" s="690"/>
      <c r="F17" s="702" t="s">
        <v>280</v>
      </c>
      <c r="G17" s="702"/>
      <c r="H17" s="702"/>
      <c r="I17" s="702"/>
      <c r="J17" s="660" t="s">
        <v>281</v>
      </c>
      <c r="K17" s="661"/>
      <c r="L17" s="661"/>
      <c r="M17" s="661"/>
    </row>
    <row r="18" spans="1:13" ht="24.75" customHeight="1" x14ac:dyDescent="0.15">
      <c r="A18" s="709"/>
      <c r="B18" s="660" t="s">
        <v>271</v>
      </c>
      <c r="C18" s="709"/>
      <c r="D18" s="660" t="s">
        <v>201</v>
      </c>
      <c r="E18" s="709"/>
      <c r="F18" s="660" t="s">
        <v>271</v>
      </c>
      <c r="G18" s="709"/>
      <c r="H18" s="660" t="s">
        <v>201</v>
      </c>
      <c r="I18" s="709"/>
      <c r="J18" s="660" t="s">
        <v>271</v>
      </c>
      <c r="K18" s="709"/>
      <c r="L18" s="660" t="s">
        <v>201</v>
      </c>
      <c r="M18" s="661"/>
    </row>
    <row r="19" spans="1:13" ht="24.75" customHeight="1" x14ac:dyDescent="0.15">
      <c r="A19" s="170" t="s">
        <v>331</v>
      </c>
      <c r="B19" s="870">
        <v>615</v>
      </c>
      <c r="C19" s="871"/>
      <c r="D19" s="870">
        <v>4707</v>
      </c>
      <c r="E19" s="871"/>
      <c r="F19" s="870">
        <v>619</v>
      </c>
      <c r="G19" s="871"/>
      <c r="H19" s="870">
        <v>6671</v>
      </c>
      <c r="I19" s="871"/>
      <c r="J19" s="870">
        <v>564</v>
      </c>
      <c r="K19" s="871"/>
      <c r="L19" s="870">
        <v>11575</v>
      </c>
      <c r="M19" s="875"/>
    </row>
    <row r="20" spans="1:13" ht="24.75" customHeight="1" x14ac:dyDescent="0.15">
      <c r="A20" s="170">
        <v>30</v>
      </c>
      <c r="B20" s="870">
        <v>728</v>
      </c>
      <c r="C20" s="871"/>
      <c r="D20" s="870">
        <v>4775</v>
      </c>
      <c r="E20" s="871"/>
      <c r="F20" s="870">
        <v>654</v>
      </c>
      <c r="G20" s="871"/>
      <c r="H20" s="870">
        <v>6307</v>
      </c>
      <c r="I20" s="871"/>
      <c r="J20" s="870">
        <v>590</v>
      </c>
      <c r="K20" s="871"/>
      <c r="L20" s="870">
        <v>11713</v>
      </c>
      <c r="M20" s="875"/>
    </row>
    <row r="21" spans="1:13" ht="24.75" customHeight="1" x14ac:dyDescent="0.15">
      <c r="A21" s="439" t="s">
        <v>394</v>
      </c>
      <c r="B21" s="870">
        <v>704</v>
      </c>
      <c r="C21" s="871"/>
      <c r="D21" s="870">
        <v>4684</v>
      </c>
      <c r="E21" s="871"/>
      <c r="F21" s="870">
        <v>619</v>
      </c>
      <c r="G21" s="871"/>
      <c r="H21" s="870">
        <v>6659</v>
      </c>
      <c r="I21" s="871"/>
      <c r="J21" s="870">
        <v>460</v>
      </c>
      <c r="K21" s="871"/>
      <c r="L21" s="870">
        <v>8948</v>
      </c>
      <c r="M21" s="875"/>
    </row>
    <row r="22" spans="1:13" s="126" customFormat="1" ht="24.75" customHeight="1" x14ac:dyDescent="0.15">
      <c r="A22" s="440">
        <v>2</v>
      </c>
      <c r="B22" s="870">
        <v>668</v>
      </c>
      <c r="C22" s="871"/>
      <c r="D22" s="870">
        <v>3299</v>
      </c>
      <c r="E22" s="871"/>
      <c r="F22" s="870">
        <v>473</v>
      </c>
      <c r="G22" s="871"/>
      <c r="H22" s="870">
        <v>3948</v>
      </c>
      <c r="I22" s="871"/>
      <c r="J22" s="879">
        <v>447</v>
      </c>
      <c r="K22" s="881"/>
      <c r="L22" s="879">
        <v>6809</v>
      </c>
      <c r="M22" s="880"/>
    </row>
    <row r="23" spans="1:13" s="208" customFormat="1" ht="24.75" customHeight="1" x14ac:dyDescent="0.15">
      <c r="A23" s="450" t="s">
        <v>413</v>
      </c>
      <c r="B23" s="876">
        <v>751</v>
      </c>
      <c r="C23" s="878"/>
      <c r="D23" s="876">
        <v>3384</v>
      </c>
      <c r="E23" s="878"/>
      <c r="F23" s="876">
        <v>656</v>
      </c>
      <c r="G23" s="878"/>
      <c r="H23" s="876">
        <v>4547</v>
      </c>
      <c r="I23" s="878"/>
      <c r="J23" s="876">
        <v>520</v>
      </c>
      <c r="K23" s="878"/>
      <c r="L23" s="876">
        <v>6846</v>
      </c>
      <c r="M23" s="877"/>
    </row>
    <row r="24" spans="1:13" s="635" customFormat="1" ht="14.85" customHeight="1" x14ac:dyDescent="0.15">
      <c r="A24" s="9" t="s">
        <v>204</v>
      </c>
      <c r="B24" s="156"/>
      <c r="C24" s="156"/>
      <c r="D24" s="805"/>
      <c r="E24" s="805"/>
      <c r="F24" s="156"/>
      <c r="G24" s="156"/>
      <c r="H24" s="636"/>
      <c r="I24" s="636"/>
      <c r="J24" s="636"/>
      <c r="K24" s="636"/>
      <c r="L24" s="636"/>
      <c r="M24" s="636"/>
    </row>
  </sheetData>
  <mergeCells count="50">
    <mergeCell ref="L22:M22"/>
    <mergeCell ref="B22:C22"/>
    <mergeCell ref="D22:E22"/>
    <mergeCell ref="F22:G22"/>
    <mergeCell ref="H22:I22"/>
    <mergeCell ref="J22:K22"/>
    <mergeCell ref="L23:M23"/>
    <mergeCell ref="D24:E24"/>
    <mergeCell ref="B23:C23"/>
    <mergeCell ref="D23:E23"/>
    <mergeCell ref="F23:G23"/>
    <mergeCell ref="H23:I23"/>
    <mergeCell ref="J23:K23"/>
    <mergeCell ref="J19:K19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9:M19"/>
    <mergeCell ref="B19:C19"/>
    <mergeCell ref="D19:E19"/>
    <mergeCell ref="D18:E18"/>
    <mergeCell ref="F18:G18"/>
    <mergeCell ref="H18:I18"/>
    <mergeCell ref="J18:K18"/>
    <mergeCell ref="L18:M18"/>
    <mergeCell ref="F19:G19"/>
    <mergeCell ref="H19:I19"/>
    <mergeCell ref="A1:K1"/>
    <mergeCell ref="J2:K2"/>
    <mergeCell ref="A3:A4"/>
    <mergeCell ref="B3:C3"/>
    <mergeCell ref="D3:E3"/>
    <mergeCell ref="H3:I3"/>
    <mergeCell ref="F3:G3"/>
    <mergeCell ref="J3:K3"/>
    <mergeCell ref="A15:M15"/>
    <mergeCell ref="A17:A18"/>
    <mergeCell ref="B17:E17"/>
    <mergeCell ref="F17:I17"/>
    <mergeCell ref="J17:M17"/>
    <mergeCell ref="B18:C18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3"/>
  <sheetViews>
    <sheetView view="pageBreakPreview" zoomScale="110" zoomScaleNormal="100" zoomScaleSheetLayoutView="110" workbookViewId="0">
      <selection activeCell="R22" sqref="R22"/>
    </sheetView>
  </sheetViews>
  <sheetFormatPr defaultColWidth="9" defaultRowHeight="13.5" x14ac:dyDescent="0.15"/>
  <cols>
    <col min="1" max="1" width="12.625" style="187" customWidth="1"/>
    <col min="2" max="9" width="9.125" style="187" customWidth="1"/>
    <col min="10" max="16384" width="9" style="187"/>
  </cols>
  <sheetData>
    <row r="1" spans="1:10" s="31" customFormat="1" ht="21" x14ac:dyDescent="0.2">
      <c r="A1" s="643" t="s">
        <v>388</v>
      </c>
      <c r="B1" s="643"/>
      <c r="C1" s="643"/>
      <c r="D1" s="643"/>
      <c r="E1" s="643"/>
      <c r="F1" s="643"/>
      <c r="G1" s="643"/>
    </row>
    <row r="2" spans="1:10" ht="18.75" customHeight="1" x14ac:dyDescent="0.15">
      <c r="A2" s="50" t="s">
        <v>205</v>
      </c>
      <c r="G2" s="51" t="s">
        <v>206</v>
      </c>
    </row>
    <row r="3" spans="1:10" ht="24.75" customHeight="1" x14ac:dyDescent="0.15">
      <c r="A3" s="882" t="s">
        <v>268</v>
      </c>
      <c r="B3" s="884" t="s">
        <v>207</v>
      </c>
      <c r="C3" s="885"/>
      <c r="D3" s="886"/>
      <c r="E3" s="884" t="s">
        <v>208</v>
      </c>
      <c r="F3" s="885"/>
      <c r="G3" s="885"/>
      <c r="H3" s="189"/>
      <c r="I3" s="190"/>
      <c r="J3" s="190"/>
    </row>
    <row r="4" spans="1:10" ht="29.45" customHeight="1" x14ac:dyDescent="0.15">
      <c r="A4" s="883"/>
      <c r="B4" s="110" t="s">
        <v>258</v>
      </c>
      <c r="C4" s="110" t="s">
        <v>259</v>
      </c>
      <c r="D4" s="270" t="s">
        <v>260</v>
      </c>
      <c r="E4" s="110" t="s">
        <v>258</v>
      </c>
      <c r="F4" s="110" t="s">
        <v>259</v>
      </c>
      <c r="G4" s="416" t="s">
        <v>260</v>
      </c>
      <c r="H4" s="189"/>
      <c r="I4" s="190"/>
      <c r="J4" s="190"/>
    </row>
    <row r="5" spans="1:10" s="89" customFormat="1" ht="24.75" customHeight="1" x14ac:dyDescent="0.15">
      <c r="A5" s="170" t="s">
        <v>331</v>
      </c>
      <c r="B5" s="258">
        <v>114</v>
      </c>
      <c r="C5" s="258">
        <v>28</v>
      </c>
      <c r="D5" s="259" t="s">
        <v>22</v>
      </c>
      <c r="E5" s="260">
        <v>6</v>
      </c>
      <c r="F5" s="258" t="s">
        <v>22</v>
      </c>
      <c r="G5" s="261" t="s">
        <v>22</v>
      </c>
      <c r="H5" s="90"/>
      <c r="I5" s="95"/>
      <c r="J5" s="95"/>
    </row>
    <row r="6" spans="1:10" s="89" customFormat="1" ht="24.75" customHeight="1" x14ac:dyDescent="0.15">
      <c r="A6" s="170">
        <v>30</v>
      </c>
      <c r="B6" s="258">
        <v>58</v>
      </c>
      <c r="C6" s="258">
        <v>1</v>
      </c>
      <c r="D6" s="259" t="s">
        <v>22</v>
      </c>
      <c r="E6" s="260" t="s">
        <v>22</v>
      </c>
      <c r="F6" s="258" t="s">
        <v>22</v>
      </c>
      <c r="G6" s="261" t="s">
        <v>22</v>
      </c>
      <c r="H6" s="90"/>
      <c r="I6" s="95"/>
      <c r="J6" s="95"/>
    </row>
    <row r="7" spans="1:10" s="89" customFormat="1" ht="24.75" customHeight="1" x14ac:dyDescent="0.15">
      <c r="A7" s="193" t="s">
        <v>394</v>
      </c>
      <c r="B7" s="258">
        <v>84</v>
      </c>
      <c r="C7" s="258">
        <v>2</v>
      </c>
      <c r="D7" s="261" t="s">
        <v>22</v>
      </c>
      <c r="E7" s="260">
        <v>28</v>
      </c>
      <c r="F7" s="258" t="s">
        <v>22</v>
      </c>
      <c r="G7" s="261" t="s">
        <v>22</v>
      </c>
      <c r="H7" s="90"/>
      <c r="I7" s="95"/>
      <c r="J7" s="95"/>
    </row>
    <row r="8" spans="1:10" s="89" customFormat="1" ht="24.75" customHeight="1" x14ac:dyDescent="0.15">
      <c r="A8" s="339">
        <v>2</v>
      </c>
      <c r="B8" s="258">
        <v>19</v>
      </c>
      <c r="C8" s="258">
        <v>3</v>
      </c>
      <c r="D8" s="261" t="s">
        <v>22</v>
      </c>
      <c r="E8" s="260" t="s">
        <v>22</v>
      </c>
      <c r="F8" s="261" t="s">
        <v>22</v>
      </c>
      <c r="G8" s="261" t="s">
        <v>22</v>
      </c>
      <c r="H8" s="90"/>
      <c r="I8" s="95"/>
      <c r="J8" s="95"/>
    </row>
    <row r="9" spans="1:10" s="83" customFormat="1" ht="24.75" customHeight="1" x14ac:dyDescent="0.15">
      <c r="A9" s="446" t="s">
        <v>413</v>
      </c>
      <c r="B9" s="447">
        <v>23</v>
      </c>
      <c r="C9" s="448" t="s">
        <v>261</v>
      </c>
      <c r="D9" s="448" t="s">
        <v>403</v>
      </c>
      <c r="E9" s="449" t="s">
        <v>403</v>
      </c>
      <c r="F9" s="448" t="s">
        <v>403</v>
      </c>
      <c r="G9" s="448" t="s">
        <v>403</v>
      </c>
      <c r="H9" s="84"/>
      <c r="I9" s="85"/>
      <c r="J9" s="85"/>
    </row>
    <row r="10" spans="1:10" ht="14.85" customHeight="1" x14ac:dyDescent="0.15">
      <c r="A10" s="251" t="s">
        <v>204</v>
      </c>
    </row>
    <row r="11" spans="1:10" ht="14.85" customHeight="1" x14ac:dyDescent="0.15">
      <c r="A11" s="251"/>
    </row>
    <row r="13" spans="1:10" s="204" customFormat="1" ht="21" customHeight="1" x14ac:dyDescent="0.15">
      <c r="A13" s="643" t="s">
        <v>389</v>
      </c>
      <c r="B13" s="643"/>
      <c r="C13" s="643"/>
      <c r="D13" s="643"/>
      <c r="E13" s="643"/>
      <c r="F13" s="643"/>
      <c r="G13" s="643"/>
      <c r="H13" s="643"/>
      <c r="I13" s="643"/>
    </row>
    <row r="14" spans="1:10" s="204" customFormat="1" ht="18" customHeight="1" x14ac:dyDescent="0.15">
      <c r="A14" s="50" t="s">
        <v>205</v>
      </c>
      <c r="H14" s="51"/>
      <c r="I14" s="51" t="s">
        <v>249</v>
      </c>
    </row>
    <row r="15" spans="1:10" s="204" customFormat="1" ht="24.75" customHeight="1" x14ac:dyDescent="0.15">
      <c r="A15" s="886" t="s">
        <v>268</v>
      </c>
      <c r="B15" s="884" t="s">
        <v>227</v>
      </c>
      <c r="C15" s="885"/>
      <c r="D15" s="885"/>
      <c r="E15" s="886"/>
      <c r="F15" s="887" t="s">
        <v>228</v>
      </c>
      <c r="G15" s="887"/>
      <c r="H15" s="887"/>
      <c r="I15" s="884"/>
    </row>
    <row r="16" spans="1:10" s="204" customFormat="1" ht="24.75" customHeight="1" x14ac:dyDescent="0.15">
      <c r="A16" s="886"/>
      <c r="B16" s="888" t="s">
        <v>229</v>
      </c>
      <c r="C16" s="889"/>
      <c r="D16" s="888" t="s">
        <v>230</v>
      </c>
      <c r="E16" s="889"/>
      <c r="F16" s="890" t="s">
        <v>229</v>
      </c>
      <c r="G16" s="890"/>
      <c r="H16" s="890" t="s">
        <v>230</v>
      </c>
      <c r="I16" s="888"/>
    </row>
    <row r="17" spans="1:9" s="204" customFormat="1" ht="24.75" customHeight="1" x14ac:dyDescent="0.15">
      <c r="A17" s="886"/>
      <c r="B17" s="285" t="s">
        <v>231</v>
      </c>
      <c r="C17" s="285" t="s">
        <v>226</v>
      </c>
      <c r="D17" s="285" t="s">
        <v>231</v>
      </c>
      <c r="E17" s="285" t="s">
        <v>226</v>
      </c>
      <c r="F17" s="285" t="s">
        <v>231</v>
      </c>
      <c r="G17" s="285" t="s">
        <v>226</v>
      </c>
      <c r="H17" s="285" t="s">
        <v>231</v>
      </c>
      <c r="I17" s="286" t="s">
        <v>226</v>
      </c>
    </row>
    <row r="18" spans="1:9" s="204" customFormat="1" ht="24.75" customHeight="1" x14ac:dyDescent="0.15">
      <c r="A18" s="170" t="s">
        <v>331</v>
      </c>
      <c r="B18" s="98">
        <v>1128</v>
      </c>
      <c r="C18" s="98">
        <v>1821</v>
      </c>
      <c r="D18" s="98">
        <v>378</v>
      </c>
      <c r="E18" s="98">
        <v>3248</v>
      </c>
      <c r="F18" s="98">
        <v>4027</v>
      </c>
      <c r="G18" s="99">
        <v>5025</v>
      </c>
      <c r="H18" s="37">
        <v>1105</v>
      </c>
      <c r="I18" s="5">
        <v>4827</v>
      </c>
    </row>
    <row r="19" spans="1:9" s="204" customFormat="1" ht="24.75" customHeight="1" x14ac:dyDescent="0.15">
      <c r="A19" s="170">
        <v>30</v>
      </c>
      <c r="B19" s="98">
        <v>1137</v>
      </c>
      <c r="C19" s="98">
        <v>1759</v>
      </c>
      <c r="D19" s="98">
        <v>385</v>
      </c>
      <c r="E19" s="98">
        <v>3133</v>
      </c>
      <c r="F19" s="98">
        <v>4172</v>
      </c>
      <c r="G19" s="99">
        <v>5185</v>
      </c>
      <c r="H19" s="37">
        <v>958</v>
      </c>
      <c r="I19" s="5">
        <v>4541</v>
      </c>
    </row>
    <row r="20" spans="1:9" s="204" customFormat="1" ht="24.75" customHeight="1" x14ac:dyDescent="0.15">
      <c r="A20" s="193" t="s">
        <v>394</v>
      </c>
      <c r="B20" s="98">
        <v>922</v>
      </c>
      <c r="C20" s="98">
        <v>1578</v>
      </c>
      <c r="D20" s="98">
        <v>382</v>
      </c>
      <c r="E20" s="98">
        <v>2910</v>
      </c>
      <c r="F20" s="98">
        <v>3229</v>
      </c>
      <c r="G20" s="99">
        <v>3772</v>
      </c>
      <c r="H20" s="37">
        <v>932</v>
      </c>
      <c r="I20" s="5">
        <v>4470</v>
      </c>
    </row>
    <row r="21" spans="1:9" s="204" customFormat="1" ht="24.75" customHeight="1" x14ac:dyDescent="0.15">
      <c r="A21" s="339">
        <v>2</v>
      </c>
      <c r="B21" s="299">
        <v>125</v>
      </c>
      <c r="C21" s="299">
        <v>319</v>
      </c>
      <c r="D21" s="299" t="s">
        <v>22</v>
      </c>
      <c r="E21" s="299" t="s">
        <v>22</v>
      </c>
      <c r="F21" s="299">
        <v>528</v>
      </c>
      <c r="G21" s="152">
        <v>1393</v>
      </c>
      <c r="H21" s="152">
        <v>253</v>
      </c>
      <c r="I21" s="300">
        <v>1396</v>
      </c>
    </row>
    <row r="22" spans="1:9" ht="24.75" customHeight="1" x14ac:dyDescent="0.15">
      <c r="A22" s="446" t="s">
        <v>413</v>
      </c>
      <c r="B22" s="539">
        <v>158</v>
      </c>
      <c r="C22" s="539">
        <v>431</v>
      </c>
      <c r="D22" s="447">
        <v>133</v>
      </c>
      <c r="E22" s="607">
        <v>854</v>
      </c>
      <c r="F22" s="539">
        <v>599</v>
      </c>
      <c r="G22" s="608">
        <v>1178</v>
      </c>
      <c r="H22" s="539">
        <v>428</v>
      </c>
      <c r="I22" s="540">
        <v>2515</v>
      </c>
    </row>
    <row r="23" spans="1:9" s="155" customFormat="1" ht="14.85" customHeight="1" x14ac:dyDescent="0.15">
      <c r="A23" s="9" t="s">
        <v>199</v>
      </c>
    </row>
  </sheetData>
  <mergeCells count="12">
    <mergeCell ref="A15:A17"/>
    <mergeCell ref="B15:E15"/>
    <mergeCell ref="F15:I15"/>
    <mergeCell ref="B16:C16"/>
    <mergeCell ref="D16:E16"/>
    <mergeCell ref="F16:G16"/>
    <mergeCell ref="H16:I16"/>
    <mergeCell ref="A1:G1"/>
    <mergeCell ref="A3:A4"/>
    <mergeCell ref="B3:D3"/>
    <mergeCell ref="E3:G3"/>
    <mergeCell ref="A13:I13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6"/>
  <sheetViews>
    <sheetView view="pageBreakPreview" zoomScaleNormal="100" zoomScaleSheetLayoutView="100" workbookViewId="0">
      <selection activeCell="V50" sqref="V49:V50"/>
    </sheetView>
  </sheetViews>
  <sheetFormatPr defaultColWidth="9" defaultRowHeight="13.5" x14ac:dyDescent="0.15"/>
  <cols>
    <col min="1" max="2" width="9" style="106"/>
    <col min="3" max="3" width="10.375" style="106" customWidth="1"/>
    <col min="4" max="4" width="10.625" style="106" customWidth="1"/>
    <col min="5" max="5" width="10.5" style="106" customWidth="1"/>
    <col min="6" max="6" width="10.625" style="106" customWidth="1"/>
    <col min="7" max="8" width="9" style="106"/>
    <col min="9" max="9" width="9" style="106" customWidth="1"/>
    <col min="10" max="16384" width="9" style="106"/>
  </cols>
  <sheetData>
    <row r="1" spans="1:9" ht="30.6" customHeight="1" x14ac:dyDescent="0.2">
      <c r="A1" s="639" t="s">
        <v>425</v>
      </c>
      <c r="B1" s="639"/>
      <c r="C1" s="639"/>
      <c r="D1" s="639"/>
      <c r="E1" s="639"/>
      <c r="F1" s="639"/>
      <c r="G1" s="639"/>
      <c r="H1" s="639"/>
      <c r="I1" s="639"/>
    </row>
    <row r="2" spans="1:9" ht="15.6" customHeight="1" x14ac:dyDescent="0.15"/>
    <row r="3" spans="1:9" ht="24" customHeight="1" x14ac:dyDescent="0.2">
      <c r="A3" s="639"/>
      <c r="B3" s="639"/>
      <c r="C3" s="639"/>
      <c r="D3" s="639"/>
      <c r="E3" s="639"/>
      <c r="F3" s="639"/>
      <c r="G3" s="639"/>
      <c r="H3" s="639"/>
      <c r="I3" s="639"/>
    </row>
    <row r="5" spans="1:9" ht="15" customHeight="1" x14ac:dyDescent="0.15"/>
    <row r="6" spans="1:9" ht="15" customHeight="1" x14ac:dyDescent="0.15"/>
    <row r="7" spans="1:9" ht="15" customHeight="1" x14ac:dyDescent="0.15"/>
    <row r="8" spans="1:9" ht="15" customHeight="1" x14ac:dyDescent="0.15"/>
    <row r="9" spans="1:9" ht="15" customHeight="1" x14ac:dyDescent="0.15"/>
    <row r="10" spans="1:9" ht="15" customHeight="1" x14ac:dyDescent="0.15"/>
    <row r="11" spans="1:9" ht="15" customHeight="1" x14ac:dyDescent="0.15"/>
    <row r="12" spans="1:9" ht="15" customHeight="1" x14ac:dyDescent="0.15"/>
    <row r="13" spans="1:9" ht="15" customHeight="1" x14ac:dyDescent="0.15"/>
    <row r="14" spans="1:9" ht="15" customHeight="1" x14ac:dyDescent="0.15"/>
    <row r="15" spans="1:9" ht="15" customHeight="1" x14ac:dyDescent="0.15"/>
    <row r="16" spans="1:9" ht="15" customHeight="1" x14ac:dyDescent="0.15"/>
    <row r="17" spans="1:9" ht="15" customHeight="1" x14ac:dyDescent="0.15"/>
    <row r="18" spans="1:9" ht="15" customHeight="1" x14ac:dyDescent="0.15"/>
    <row r="19" spans="1:9" ht="15" customHeight="1" x14ac:dyDescent="0.15"/>
    <row r="20" spans="1:9" ht="15" customHeight="1" x14ac:dyDescent="0.15"/>
    <row r="21" spans="1:9" ht="15" customHeight="1" x14ac:dyDescent="0.15"/>
    <row r="22" spans="1:9" ht="15" customHeight="1" x14ac:dyDescent="0.15"/>
    <row r="23" spans="1:9" ht="15" customHeight="1" x14ac:dyDescent="0.15"/>
    <row r="24" spans="1:9" ht="15" customHeight="1" x14ac:dyDescent="0.15">
      <c r="A24" s="639" t="s">
        <v>426</v>
      </c>
      <c r="B24" s="639"/>
      <c r="C24" s="639"/>
      <c r="D24" s="639"/>
      <c r="E24" s="639"/>
      <c r="F24" s="639"/>
      <c r="G24" s="639"/>
      <c r="H24" s="639"/>
      <c r="I24" s="639"/>
    </row>
    <row r="25" spans="1:9" ht="15" customHeight="1" x14ac:dyDescent="0.15">
      <c r="A25" s="639"/>
      <c r="B25" s="639"/>
      <c r="C25" s="639"/>
      <c r="D25" s="639"/>
      <c r="E25" s="639"/>
      <c r="F25" s="639"/>
      <c r="G25" s="639"/>
      <c r="H25" s="639"/>
      <c r="I25" s="639"/>
    </row>
    <row r="26" spans="1:9" ht="15" customHeight="1" x14ac:dyDescent="0.15"/>
    <row r="27" spans="1:9" x14ac:dyDescent="0.15">
      <c r="C27" s="125"/>
    </row>
    <row r="28" spans="1:9" x14ac:dyDescent="0.15">
      <c r="C28" s="125"/>
    </row>
    <row r="29" spans="1:9" ht="18.75" x14ac:dyDescent="0.2">
      <c r="A29" s="639"/>
      <c r="B29" s="639"/>
      <c r="C29" s="639"/>
      <c r="D29" s="639"/>
      <c r="E29" s="639"/>
      <c r="F29" s="639"/>
      <c r="G29" s="639"/>
      <c r="H29" s="639"/>
      <c r="I29" s="639"/>
    </row>
    <row r="46" spans="3:7" x14ac:dyDescent="0.15">
      <c r="C46" s="125"/>
    </row>
    <row r="48" spans="3:7" x14ac:dyDescent="0.15">
      <c r="G48" s="125"/>
    </row>
    <row r="55" spans="2:9" hidden="1" x14ac:dyDescent="0.15">
      <c r="B55" s="225"/>
      <c r="C55" s="228" t="s">
        <v>254</v>
      </c>
      <c r="D55" s="228" t="s">
        <v>256</v>
      </c>
      <c r="E55" s="256" t="s">
        <v>312</v>
      </c>
      <c r="F55" s="228"/>
      <c r="G55" s="228" t="s">
        <v>255</v>
      </c>
      <c r="H55" s="228" t="s">
        <v>257</v>
      </c>
      <c r="I55" s="228" t="s">
        <v>313</v>
      </c>
    </row>
    <row r="56" spans="2:9" hidden="1" x14ac:dyDescent="0.15">
      <c r="B56" s="226" t="s">
        <v>342</v>
      </c>
      <c r="C56" s="229">
        <v>5323</v>
      </c>
      <c r="D56" s="229">
        <v>440</v>
      </c>
      <c r="E56" s="230">
        <f>C56/D56</f>
        <v>12.097727272727273</v>
      </c>
      <c r="F56" s="226" t="s">
        <v>342</v>
      </c>
      <c r="G56" s="229">
        <v>2769</v>
      </c>
      <c r="H56" s="229">
        <v>252</v>
      </c>
      <c r="I56" s="233">
        <f ca="1">G56/H56</f>
        <v>10.988095238095237</v>
      </c>
    </row>
    <row r="57" spans="2:9" hidden="1" x14ac:dyDescent="0.15">
      <c r="B57" s="226" t="s">
        <v>343</v>
      </c>
      <c r="C57" s="229">
        <v>5213</v>
      </c>
      <c r="D57" s="229">
        <v>438</v>
      </c>
      <c r="E57" s="230">
        <f>C57/D57</f>
        <v>11.901826484018265</v>
      </c>
      <c r="F57" s="226" t="s">
        <v>339</v>
      </c>
      <c r="G57" s="229">
        <v>2668</v>
      </c>
      <c r="H57" s="229">
        <v>251</v>
      </c>
      <c r="I57" s="233">
        <f ca="1">G57/H57</f>
        <v>10.629482071713147</v>
      </c>
    </row>
    <row r="58" spans="2:9" hidden="1" x14ac:dyDescent="0.15">
      <c r="B58" s="226" t="s">
        <v>344</v>
      </c>
      <c r="C58" s="231">
        <v>5127</v>
      </c>
      <c r="D58" s="228">
        <v>441</v>
      </c>
      <c r="E58" s="230">
        <f>C58/D58</f>
        <v>11.625850340136054</v>
      </c>
      <c r="F58" s="226" t="s">
        <v>344</v>
      </c>
      <c r="G58" s="229">
        <v>2640</v>
      </c>
      <c r="H58" s="234">
        <v>254</v>
      </c>
      <c r="I58" s="233">
        <f ca="1">G58/H58</f>
        <v>10.393700787401574</v>
      </c>
    </row>
    <row r="59" spans="2:9" hidden="1" x14ac:dyDescent="0.15">
      <c r="B59" s="227" t="s">
        <v>345</v>
      </c>
      <c r="C59" s="232">
        <v>4970</v>
      </c>
      <c r="D59" s="232">
        <v>440</v>
      </c>
      <c r="E59" s="230">
        <f>C59/D59</f>
        <v>11.295454545454545</v>
      </c>
      <c r="F59" s="227" t="s">
        <v>345</v>
      </c>
      <c r="G59" s="234">
        <v>2575</v>
      </c>
      <c r="H59" s="234">
        <v>245</v>
      </c>
      <c r="I59" s="233">
        <f ca="1">G59/H59</f>
        <v>10.510204081632653</v>
      </c>
    </row>
    <row r="60" spans="2:9" hidden="1" x14ac:dyDescent="0.15">
      <c r="B60" s="227" t="s">
        <v>369</v>
      </c>
      <c r="C60" s="232">
        <v>4851</v>
      </c>
      <c r="D60" s="232">
        <v>424</v>
      </c>
      <c r="E60" s="230">
        <f>C60/D60</f>
        <v>11.441037735849056</v>
      </c>
      <c r="F60" s="227" t="s">
        <v>369</v>
      </c>
      <c r="G60" s="234">
        <v>2568</v>
      </c>
      <c r="H60" s="234">
        <v>242</v>
      </c>
      <c r="I60" s="233">
        <f ca="1">G60/H60</f>
        <v>10.611570247933884</v>
      </c>
    </row>
    <row r="61" spans="2:9" hidden="1" x14ac:dyDescent="0.15">
      <c r="B61" s="227" t="s">
        <v>399</v>
      </c>
      <c r="C61" s="232">
        <v>4654</v>
      </c>
      <c r="D61" s="232">
        <v>425</v>
      </c>
      <c r="E61" s="230">
        <f t="shared" ref="E61:E62" si="0">C61/D61</f>
        <v>10.950588235294118</v>
      </c>
      <c r="F61" s="227" t="s">
        <v>399</v>
      </c>
      <c r="G61" s="234">
        <v>2581</v>
      </c>
      <c r="H61" s="234">
        <v>246</v>
      </c>
      <c r="I61" s="233">
        <f t="shared" ref="I61:I62" ca="1" si="1">G61/H61</f>
        <v>10.491869918699187</v>
      </c>
    </row>
    <row r="62" spans="2:9" hidden="1" x14ac:dyDescent="0.15">
      <c r="B62" s="227" t="s">
        <v>400</v>
      </c>
      <c r="C62" s="232">
        <v>4531</v>
      </c>
      <c r="D62" s="232">
        <v>419</v>
      </c>
      <c r="E62" s="230">
        <f t="shared" si="0"/>
        <v>10.813842482100238</v>
      </c>
      <c r="F62" s="227" t="s">
        <v>400</v>
      </c>
      <c r="G62" s="234">
        <v>2576</v>
      </c>
      <c r="H62" s="234">
        <v>249</v>
      </c>
      <c r="I62" s="233">
        <f t="shared" ca="1" si="1"/>
        <v>10.345381526104418</v>
      </c>
    </row>
    <row r="63" spans="2:9" hidden="1" x14ac:dyDescent="0.15">
      <c r="B63" s="227" t="s">
        <v>419</v>
      </c>
      <c r="C63" s="232">
        <v>4452</v>
      </c>
      <c r="D63" s="232">
        <v>407</v>
      </c>
      <c r="E63" s="230">
        <f t="shared" ref="E63" si="2">C63/D63</f>
        <v>10.938574938574938</v>
      </c>
      <c r="F63" s="227" t="s">
        <v>419</v>
      </c>
      <c r="G63" s="234">
        <v>2501</v>
      </c>
      <c r="H63" s="234">
        <v>242</v>
      </c>
      <c r="I63" s="233">
        <f t="shared" ref="I63" ca="1" si="3">G63/H63</f>
        <v>10.334710743801653</v>
      </c>
    </row>
    <row r="68" spans="2:9" x14ac:dyDescent="0.15">
      <c r="B68" s="108"/>
      <c r="C68" s="141"/>
      <c r="D68" s="141"/>
      <c r="E68" s="142"/>
      <c r="F68" s="108"/>
      <c r="G68" s="141"/>
      <c r="H68" s="141"/>
    </row>
    <row r="69" spans="2:9" x14ac:dyDescent="0.15">
      <c r="B69" s="108"/>
      <c r="C69" s="141"/>
      <c r="D69" s="141"/>
      <c r="E69" s="142"/>
      <c r="F69" s="108"/>
      <c r="G69" s="141"/>
      <c r="H69" s="223"/>
      <c r="I69" s="224"/>
    </row>
    <row r="70" spans="2:9" x14ac:dyDescent="0.15">
      <c r="F70" s="108"/>
    </row>
    <row r="72" spans="2:9" x14ac:dyDescent="0.15">
      <c r="G72" s="107"/>
      <c r="H72" s="107"/>
    </row>
    <row r="73" spans="2:9" x14ac:dyDescent="0.15">
      <c r="F73" s="108"/>
      <c r="G73" s="141"/>
      <c r="H73" s="141"/>
    </row>
    <row r="74" spans="2:9" x14ac:dyDescent="0.15">
      <c r="F74" s="108"/>
      <c r="G74" s="141"/>
      <c r="H74" s="141"/>
    </row>
    <row r="75" spans="2:9" x14ac:dyDescent="0.15">
      <c r="F75" s="108"/>
      <c r="G75" s="141"/>
      <c r="H75" s="141"/>
    </row>
    <row r="76" spans="2:9" x14ac:dyDescent="0.15">
      <c r="F76" s="108"/>
      <c r="G76" s="29"/>
      <c r="H76" s="29"/>
    </row>
    <row r="77" spans="2:9" x14ac:dyDescent="0.15">
      <c r="F77" s="108"/>
      <c r="G77" s="141"/>
      <c r="H77" s="141"/>
    </row>
    <row r="78" spans="2:9" x14ac:dyDescent="0.15">
      <c r="F78" s="108"/>
      <c r="G78" s="141"/>
      <c r="H78" s="141"/>
    </row>
    <row r="81" spans="3:4" x14ac:dyDescent="0.15">
      <c r="C81" s="107"/>
      <c r="D81" s="107"/>
    </row>
    <row r="86" spans="3:4" x14ac:dyDescent="0.15">
      <c r="D86" s="28"/>
    </row>
  </sheetData>
  <mergeCells count="4">
    <mergeCell ref="A1:I1"/>
    <mergeCell ref="A3:I3"/>
    <mergeCell ref="A24:I25"/>
    <mergeCell ref="A29:I29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7"/>
  <sheetViews>
    <sheetView view="pageBreakPreview" zoomScale="106" zoomScaleNormal="100" zoomScaleSheetLayoutView="106" workbookViewId="0">
      <selection activeCell="V50" sqref="V49:V50"/>
    </sheetView>
  </sheetViews>
  <sheetFormatPr defaultRowHeight="13.5" x14ac:dyDescent="0.15"/>
  <cols>
    <col min="1" max="1" width="11.75" customWidth="1"/>
    <col min="12" max="12" width="11" bestFit="1" customWidth="1"/>
    <col min="13" max="13" width="7.875" bestFit="1" customWidth="1"/>
    <col min="14" max="14" width="7.125" bestFit="1" customWidth="1"/>
    <col min="15" max="15" width="8.5" bestFit="1" customWidth="1"/>
  </cols>
  <sheetData>
    <row r="1" spans="1:9" ht="35.25" customHeight="1" x14ac:dyDescent="0.15">
      <c r="A1" s="641" t="s">
        <v>424</v>
      </c>
      <c r="B1" s="641"/>
      <c r="C1" s="641"/>
      <c r="D1" s="641"/>
      <c r="E1" s="641"/>
      <c r="F1" s="641"/>
      <c r="G1" s="641"/>
      <c r="H1" s="641"/>
      <c r="I1" s="641"/>
    </row>
    <row r="2" spans="1:9" ht="13.5" customHeight="1" x14ac:dyDescent="0.15"/>
    <row r="50" spans="2:10" x14ac:dyDescent="0.15">
      <c r="B50" s="131"/>
    </row>
    <row r="53" spans="2:10" hidden="1" x14ac:dyDescent="0.15">
      <c r="C53" t="s">
        <v>175</v>
      </c>
      <c r="D53" t="s">
        <v>176</v>
      </c>
      <c r="E53" t="s">
        <v>177</v>
      </c>
      <c r="F53" t="s">
        <v>26</v>
      </c>
      <c r="G53" s="18"/>
      <c r="H53" s="397"/>
      <c r="J53" s="18"/>
    </row>
    <row r="54" spans="2:10" hidden="1" x14ac:dyDescent="0.15">
      <c r="B54" s="226" t="s">
        <v>366</v>
      </c>
      <c r="C54" s="128">
        <v>261108</v>
      </c>
      <c r="D54" s="128">
        <v>180618</v>
      </c>
      <c r="E54" s="128">
        <v>47715</v>
      </c>
      <c r="F54" s="122">
        <f ca="1">SUM(C54:E54)</f>
        <v>489441</v>
      </c>
      <c r="G54" s="400"/>
      <c r="I54" s="640"/>
    </row>
    <row r="55" spans="2:10" hidden="1" x14ac:dyDescent="0.15">
      <c r="B55" s="226" t="s">
        <v>367</v>
      </c>
      <c r="C55" s="235">
        <v>260836</v>
      </c>
      <c r="D55" s="235">
        <v>176766</v>
      </c>
      <c r="E55" s="235">
        <v>52620</v>
      </c>
      <c r="F55" s="122">
        <f t="shared" ref="F55:F59" ca="1" si="0">SUM(C55:E55)</f>
        <v>490222</v>
      </c>
      <c r="G55" s="400"/>
      <c r="I55" s="640"/>
    </row>
    <row r="56" spans="2:10" hidden="1" x14ac:dyDescent="0.15">
      <c r="B56" s="226" t="s">
        <v>368</v>
      </c>
      <c r="C56" s="237">
        <v>272853</v>
      </c>
      <c r="D56" s="237">
        <v>183818</v>
      </c>
      <c r="E56" s="237">
        <v>47921</v>
      </c>
      <c r="F56" s="122">
        <f t="shared" ca="1" si="0"/>
        <v>504592</v>
      </c>
      <c r="G56" s="400"/>
      <c r="I56" s="92"/>
    </row>
    <row r="57" spans="2:10" hidden="1" x14ac:dyDescent="0.15">
      <c r="B57" s="226" t="s">
        <v>373</v>
      </c>
      <c r="C57" s="237">
        <v>278403</v>
      </c>
      <c r="D57" s="237">
        <v>187025</v>
      </c>
      <c r="E57" s="237">
        <v>54967</v>
      </c>
      <c r="F57" s="122">
        <f t="shared" ca="1" si="0"/>
        <v>520395</v>
      </c>
      <c r="G57" s="236"/>
      <c r="I57" s="236"/>
    </row>
    <row r="58" spans="2:10" hidden="1" x14ac:dyDescent="0.15">
      <c r="B58" s="226" t="s">
        <v>393</v>
      </c>
      <c r="C58" s="357">
        <v>263081</v>
      </c>
      <c r="D58" s="357">
        <v>185728</v>
      </c>
      <c r="E58" s="357">
        <v>53694</v>
      </c>
      <c r="F58" s="122">
        <f t="shared" ca="1" si="0"/>
        <v>502503</v>
      </c>
      <c r="G58" s="236"/>
    </row>
    <row r="59" spans="2:10" hidden="1" x14ac:dyDescent="0.15">
      <c r="B59" s="226" t="s">
        <v>401</v>
      </c>
      <c r="C59" s="357">
        <v>223866</v>
      </c>
      <c r="D59" s="357">
        <v>147665</v>
      </c>
      <c r="E59" s="357">
        <v>47887</v>
      </c>
      <c r="F59" s="122">
        <f t="shared" ca="1" si="0"/>
        <v>419418</v>
      </c>
      <c r="G59" s="236"/>
    </row>
    <row r="60" spans="2:10" hidden="1" x14ac:dyDescent="0.15">
      <c r="B60" s="226" t="s">
        <v>422</v>
      </c>
      <c r="C60" s="357">
        <v>243668</v>
      </c>
      <c r="D60" s="357">
        <v>155156</v>
      </c>
      <c r="E60" s="357">
        <v>50668</v>
      </c>
      <c r="F60" s="122">
        <f ca="1">SUM(C60:E60)</f>
        <v>449492</v>
      </c>
      <c r="G60" s="236"/>
      <c r="I60" s="316"/>
    </row>
    <row r="61" spans="2:10" x14ac:dyDescent="0.15">
      <c r="B61" s="236"/>
      <c r="C61" s="236"/>
      <c r="D61" s="236"/>
      <c r="E61" s="236"/>
      <c r="F61" s="236"/>
      <c r="G61" s="236"/>
      <c r="H61" s="236"/>
      <c r="J61" s="316"/>
    </row>
    <row r="62" spans="2:10" x14ac:dyDescent="0.15">
      <c r="B62" s="236"/>
      <c r="C62" s="236"/>
      <c r="D62" s="236"/>
      <c r="E62" s="401"/>
      <c r="F62" s="236"/>
      <c r="G62" s="236"/>
      <c r="H62" s="236"/>
      <c r="J62" s="316"/>
    </row>
    <row r="63" spans="2:10" x14ac:dyDescent="0.15">
      <c r="B63" s="638"/>
      <c r="C63" s="236"/>
      <c r="D63" s="236"/>
      <c r="E63" s="401"/>
      <c r="F63" s="236"/>
      <c r="G63" s="236"/>
      <c r="H63" s="236"/>
      <c r="J63" s="316"/>
    </row>
    <row r="64" spans="2:10" x14ac:dyDescent="0.15">
      <c r="B64" s="236"/>
      <c r="C64" s="236"/>
      <c r="D64" s="236"/>
      <c r="E64" s="401"/>
      <c r="F64" s="236"/>
      <c r="G64" s="236"/>
      <c r="H64" s="236"/>
      <c r="J64" s="316"/>
    </row>
    <row r="65" spans="2:10" x14ac:dyDescent="0.15">
      <c r="B65" s="236"/>
      <c r="C65" s="236"/>
      <c r="D65" s="236"/>
      <c r="E65" s="236"/>
      <c r="F65" s="236"/>
      <c r="G65" s="236"/>
      <c r="H65" s="236"/>
      <c r="J65" s="316"/>
    </row>
    <row r="66" spans="2:10" x14ac:dyDescent="0.15">
      <c r="B66" s="236"/>
      <c r="C66" s="236"/>
      <c r="D66" s="236"/>
      <c r="E66" s="401"/>
      <c r="F66" s="236"/>
      <c r="G66" s="236"/>
      <c r="H66" s="236"/>
      <c r="J66" s="317"/>
    </row>
    <row r="67" spans="2:10" x14ac:dyDescent="0.15">
      <c r="B67" s="236"/>
      <c r="C67" s="236"/>
      <c r="D67" s="236"/>
      <c r="E67" s="401"/>
      <c r="F67" s="236"/>
      <c r="G67" s="236"/>
      <c r="H67" s="236"/>
    </row>
    <row r="68" spans="2:10" x14ac:dyDescent="0.15">
      <c r="B68" s="236"/>
      <c r="C68" s="236"/>
      <c r="D68" s="236"/>
      <c r="E68" s="401"/>
      <c r="F68" s="236"/>
      <c r="G68" s="236"/>
      <c r="H68" s="236"/>
    </row>
    <row r="69" spans="2:10" x14ac:dyDescent="0.15">
      <c r="B69" s="236"/>
      <c r="C69" s="236"/>
      <c r="D69" s="236"/>
      <c r="E69" s="236"/>
      <c r="F69" s="236"/>
      <c r="G69" s="236"/>
      <c r="H69" s="236"/>
    </row>
    <row r="70" spans="2:10" x14ac:dyDescent="0.15">
      <c r="B70" s="236"/>
      <c r="C70" s="236"/>
      <c r="D70" s="236"/>
      <c r="E70" s="401"/>
      <c r="F70" s="236"/>
      <c r="G70" s="236"/>
      <c r="H70" s="236"/>
    </row>
    <row r="71" spans="2:10" x14ac:dyDescent="0.15">
      <c r="B71" s="236"/>
      <c r="C71" s="236"/>
      <c r="D71" s="236"/>
      <c r="E71" s="401"/>
      <c r="F71" s="236"/>
      <c r="G71" s="236"/>
      <c r="H71" s="236"/>
    </row>
    <row r="72" spans="2:10" x14ac:dyDescent="0.15">
      <c r="B72" s="236"/>
      <c r="C72" s="236"/>
      <c r="D72" s="236"/>
      <c r="E72" s="401"/>
      <c r="F72" s="236"/>
      <c r="G72" s="236"/>
      <c r="H72" s="236"/>
    </row>
    <row r="73" spans="2:10" x14ac:dyDescent="0.15">
      <c r="B73" s="236"/>
      <c r="C73" s="236"/>
      <c r="D73" s="236"/>
      <c r="E73" s="236"/>
      <c r="F73" s="236"/>
      <c r="G73" s="236"/>
      <c r="H73" s="236"/>
    </row>
    <row r="74" spans="2:10" x14ac:dyDescent="0.15">
      <c r="B74" s="236"/>
      <c r="C74" s="236"/>
      <c r="D74" s="236"/>
      <c r="E74" s="401"/>
      <c r="F74" s="236"/>
      <c r="G74" s="236"/>
      <c r="H74" s="236"/>
    </row>
    <row r="75" spans="2:10" x14ac:dyDescent="0.15">
      <c r="B75" s="236"/>
      <c r="C75" s="236"/>
      <c r="D75" s="236"/>
      <c r="E75" s="401"/>
      <c r="F75" s="236"/>
      <c r="G75" s="236"/>
      <c r="H75" s="236"/>
    </row>
    <row r="76" spans="2:10" x14ac:dyDescent="0.15">
      <c r="B76" s="236"/>
      <c r="C76" s="236"/>
      <c r="D76" s="236"/>
      <c r="E76" s="401"/>
      <c r="F76" s="236"/>
      <c r="G76" s="236"/>
      <c r="H76" s="236"/>
    </row>
    <row r="77" spans="2:10" x14ac:dyDescent="0.15">
      <c r="B77" s="236"/>
      <c r="C77" s="236"/>
      <c r="D77" s="236"/>
      <c r="E77" s="236"/>
      <c r="F77" s="236"/>
      <c r="G77" s="236"/>
      <c r="H77" s="236"/>
    </row>
  </sheetData>
  <mergeCells count="2">
    <mergeCell ref="I54:I55"/>
    <mergeCell ref="A1:I1"/>
  </mergeCells>
  <phoneticPr fontId="2"/>
  <pageMargins left="0.78740157480314965" right="0.78740157480314965" top="0.78740157480314965" bottom="0.9842519685039370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9"/>
  <sheetViews>
    <sheetView view="pageBreakPreview" zoomScale="110" zoomScaleNormal="100" zoomScaleSheetLayoutView="110" workbookViewId="0">
      <selection activeCell="V50" sqref="V49:V50"/>
    </sheetView>
  </sheetViews>
  <sheetFormatPr defaultColWidth="9" defaultRowHeight="12" x14ac:dyDescent="0.15"/>
  <cols>
    <col min="1" max="1" width="14.875" style="10" customWidth="1"/>
    <col min="2" max="2" width="9" style="73"/>
    <col min="3" max="3" width="9" style="78"/>
    <col min="4" max="4" width="9" style="73"/>
    <col min="5" max="5" width="9" style="78"/>
    <col min="6" max="9" width="9" style="10"/>
    <col min="10" max="10" width="9" style="9"/>
    <col min="11" max="16384" width="9" style="10"/>
  </cols>
  <sheetData>
    <row r="1" spans="1:10" s="7" customFormat="1" ht="21" customHeight="1" x14ac:dyDescent="0.15">
      <c r="A1" s="643" t="s">
        <v>39</v>
      </c>
      <c r="B1" s="643"/>
      <c r="C1" s="643"/>
      <c r="D1" s="643"/>
      <c r="E1" s="643"/>
      <c r="F1" s="643"/>
      <c r="G1" s="643"/>
      <c r="H1" s="643"/>
      <c r="I1" s="643"/>
      <c r="J1" s="6"/>
    </row>
    <row r="2" spans="1:10" s="8" customFormat="1" ht="13.5" customHeight="1" x14ac:dyDescent="0.15">
      <c r="A2" s="9" t="s">
        <v>40</v>
      </c>
      <c r="B2" s="69"/>
      <c r="C2" s="74"/>
      <c r="D2" s="69"/>
      <c r="E2" s="74"/>
      <c r="F2" s="9"/>
      <c r="G2" s="9"/>
      <c r="H2" s="377"/>
      <c r="I2" s="381" t="s">
        <v>412</v>
      </c>
      <c r="J2" s="9"/>
    </row>
    <row r="3" spans="1:10" ht="17.25" customHeight="1" x14ac:dyDescent="0.15">
      <c r="A3" s="644" t="s">
        <v>41</v>
      </c>
      <c r="B3" s="645" t="s">
        <v>42</v>
      </c>
      <c r="C3" s="645"/>
      <c r="D3" s="645" t="s">
        <v>43</v>
      </c>
      <c r="E3" s="645"/>
      <c r="F3" s="645" t="s">
        <v>44</v>
      </c>
      <c r="G3" s="645"/>
      <c r="H3" s="646" t="s">
        <v>45</v>
      </c>
      <c r="I3" s="647" t="s">
        <v>289</v>
      </c>
    </row>
    <row r="4" spans="1:10" ht="25.5" customHeight="1" x14ac:dyDescent="0.15">
      <c r="A4" s="644"/>
      <c r="B4" s="119" t="s">
        <v>46</v>
      </c>
      <c r="C4" s="120" t="s">
        <v>47</v>
      </c>
      <c r="D4" s="119" t="s">
        <v>46</v>
      </c>
      <c r="E4" s="120" t="s">
        <v>47</v>
      </c>
      <c r="F4" s="36" t="s">
        <v>48</v>
      </c>
      <c r="G4" s="36" t="s">
        <v>49</v>
      </c>
      <c r="H4" s="645"/>
      <c r="I4" s="647"/>
    </row>
    <row r="5" spans="1:10" ht="15.6" customHeight="1" x14ac:dyDescent="0.15">
      <c r="A5" s="11" t="s">
        <v>50</v>
      </c>
      <c r="B5" s="487">
        <v>18745</v>
      </c>
      <c r="C5" s="488">
        <v>56</v>
      </c>
      <c r="D5" s="489">
        <v>5958</v>
      </c>
      <c r="E5" s="488">
        <v>17.8</v>
      </c>
      <c r="F5" s="490">
        <v>16</v>
      </c>
      <c r="G5" s="490">
        <v>19</v>
      </c>
      <c r="H5" s="491">
        <v>1514</v>
      </c>
      <c r="I5" s="492" t="s">
        <v>22</v>
      </c>
    </row>
    <row r="6" spans="1:10" ht="15.6" customHeight="1" x14ac:dyDescent="0.15">
      <c r="A6" s="11" t="s">
        <v>51</v>
      </c>
      <c r="B6" s="493">
        <v>16633</v>
      </c>
      <c r="C6" s="488">
        <v>21.9</v>
      </c>
      <c r="D6" s="494">
        <v>8468</v>
      </c>
      <c r="E6" s="488">
        <v>11.2</v>
      </c>
      <c r="F6" s="490">
        <v>29</v>
      </c>
      <c r="G6" s="490">
        <v>18</v>
      </c>
      <c r="H6" s="495">
        <v>1043</v>
      </c>
      <c r="I6" s="496">
        <v>380</v>
      </c>
    </row>
    <row r="7" spans="1:10" ht="15.6" customHeight="1" x14ac:dyDescent="0.15">
      <c r="A7" s="11" t="s">
        <v>52</v>
      </c>
      <c r="B7" s="493">
        <v>19006</v>
      </c>
      <c r="C7" s="488">
        <v>107.4</v>
      </c>
      <c r="D7" s="494">
        <v>3121</v>
      </c>
      <c r="E7" s="488">
        <v>17.600000000000001</v>
      </c>
      <c r="F7" s="490">
        <v>8</v>
      </c>
      <c r="G7" s="490">
        <v>12</v>
      </c>
      <c r="H7" s="495">
        <v>598</v>
      </c>
      <c r="I7" s="496">
        <v>380</v>
      </c>
    </row>
    <row r="8" spans="1:10" ht="15.6" customHeight="1" x14ac:dyDescent="0.15">
      <c r="A8" s="11" t="s">
        <v>53</v>
      </c>
      <c r="B8" s="493">
        <v>19483</v>
      </c>
      <c r="C8" s="488">
        <v>55</v>
      </c>
      <c r="D8" s="494">
        <v>5302</v>
      </c>
      <c r="E8" s="488">
        <v>15</v>
      </c>
      <c r="F8" s="490">
        <v>15</v>
      </c>
      <c r="G8" s="490">
        <v>10</v>
      </c>
      <c r="H8" s="495">
        <v>796</v>
      </c>
      <c r="I8" s="496">
        <v>465</v>
      </c>
    </row>
    <row r="9" spans="1:10" ht="15.6" customHeight="1" x14ac:dyDescent="0.15">
      <c r="A9" s="11" t="s">
        <v>54</v>
      </c>
      <c r="B9" s="493">
        <v>17740</v>
      </c>
      <c r="C9" s="488">
        <v>60.3</v>
      </c>
      <c r="D9" s="494">
        <v>3771</v>
      </c>
      <c r="E9" s="488">
        <v>12.8</v>
      </c>
      <c r="F9" s="490">
        <v>16</v>
      </c>
      <c r="G9" s="490">
        <v>9</v>
      </c>
      <c r="H9" s="495">
        <v>1268</v>
      </c>
      <c r="I9" s="496">
        <v>345</v>
      </c>
    </row>
    <row r="10" spans="1:10" ht="15.6" customHeight="1" x14ac:dyDescent="0.15">
      <c r="A10" s="11" t="s">
        <v>55</v>
      </c>
      <c r="B10" s="493">
        <v>17467</v>
      </c>
      <c r="C10" s="488">
        <v>223.9</v>
      </c>
      <c r="D10" s="494">
        <v>2344</v>
      </c>
      <c r="E10" s="488">
        <v>30.1</v>
      </c>
      <c r="F10" s="490">
        <v>8</v>
      </c>
      <c r="G10" s="490">
        <v>5</v>
      </c>
      <c r="H10" s="495">
        <v>976</v>
      </c>
      <c r="I10" s="496">
        <v>250</v>
      </c>
    </row>
    <row r="11" spans="1:10" ht="15.6" customHeight="1" x14ac:dyDescent="0.15">
      <c r="A11" s="11" t="s">
        <v>56</v>
      </c>
      <c r="B11" s="493">
        <v>25224</v>
      </c>
      <c r="C11" s="488">
        <v>156.69999999999999</v>
      </c>
      <c r="D11" s="494">
        <v>2459</v>
      </c>
      <c r="E11" s="488">
        <v>15.3</v>
      </c>
      <c r="F11" s="490">
        <v>9</v>
      </c>
      <c r="G11" s="490">
        <v>7</v>
      </c>
      <c r="H11" s="495">
        <v>811</v>
      </c>
      <c r="I11" s="496" t="s">
        <v>22</v>
      </c>
    </row>
    <row r="12" spans="1:10" ht="15.6" customHeight="1" x14ac:dyDescent="0.15">
      <c r="A12" s="11" t="s">
        <v>57</v>
      </c>
      <c r="B12" s="493">
        <v>19750</v>
      </c>
      <c r="C12" s="488">
        <v>125</v>
      </c>
      <c r="D12" s="494">
        <v>3696</v>
      </c>
      <c r="E12" s="488">
        <v>23.4</v>
      </c>
      <c r="F12" s="490">
        <v>9</v>
      </c>
      <c r="G12" s="490">
        <v>13</v>
      </c>
      <c r="H12" s="495">
        <v>976</v>
      </c>
      <c r="I12" s="185">
        <v>250</v>
      </c>
    </row>
    <row r="13" spans="1:10" ht="15.6" customHeight="1" x14ac:dyDescent="0.15">
      <c r="A13" s="11" t="s">
        <v>58</v>
      </c>
      <c r="B13" s="493">
        <v>14135</v>
      </c>
      <c r="C13" s="488">
        <v>642.5</v>
      </c>
      <c r="D13" s="494">
        <v>2075</v>
      </c>
      <c r="E13" s="488">
        <v>94.3</v>
      </c>
      <c r="F13" s="490">
        <v>3</v>
      </c>
      <c r="G13" s="490">
        <v>7</v>
      </c>
      <c r="H13" s="495">
        <v>797</v>
      </c>
      <c r="I13" s="185">
        <v>275</v>
      </c>
    </row>
    <row r="14" spans="1:10" ht="15.6" customHeight="1" x14ac:dyDescent="0.15">
      <c r="A14" s="11" t="s">
        <v>59</v>
      </c>
      <c r="B14" s="493">
        <v>26487</v>
      </c>
      <c r="C14" s="488">
        <v>44</v>
      </c>
      <c r="D14" s="494">
        <v>6700</v>
      </c>
      <c r="E14" s="488">
        <v>11.1</v>
      </c>
      <c r="F14" s="490">
        <v>23</v>
      </c>
      <c r="G14" s="490">
        <v>13</v>
      </c>
      <c r="H14" s="495">
        <v>1084</v>
      </c>
      <c r="I14" s="185">
        <v>340</v>
      </c>
    </row>
    <row r="15" spans="1:10" ht="15.6" customHeight="1" x14ac:dyDescent="0.15">
      <c r="A15" s="11" t="s">
        <v>60</v>
      </c>
      <c r="B15" s="493">
        <v>23785</v>
      </c>
      <c r="C15" s="488">
        <v>55.7</v>
      </c>
      <c r="D15" s="494">
        <v>5284</v>
      </c>
      <c r="E15" s="488">
        <v>12.4</v>
      </c>
      <c r="F15" s="490">
        <v>19</v>
      </c>
      <c r="G15" s="490">
        <v>11</v>
      </c>
      <c r="H15" s="495">
        <v>931</v>
      </c>
      <c r="I15" s="185">
        <v>375</v>
      </c>
    </row>
    <row r="16" spans="1:10" ht="15.6" customHeight="1" x14ac:dyDescent="0.15">
      <c r="A16" s="11" t="s">
        <v>61</v>
      </c>
      <c r="B16" s="493">
        <v>16831</v>
      </c>
      <c r="C16" s="488">
        <v>37.799999999999997</v>
      </c>
      <c r="D16" s="494">
        <v>4267</v>
      </c>
      <c r="E16" s="488">
        <v>9.6</v>
      </c>
      <c r="F16" s="490">
        <v>21</v>
      </c>
      <c r="G16" s="490">
        <v>9</v>
      </c>
      <c r="H16" s="495">
        <v>988</v>
      </c>
      <c r="I16" s="185">
        <v>380</v>
      </c>
    </row>
    <row r="17" spans="1:12" ht="15.6" customHeight="1" x14ac:dyDescent="0.15">
      <c r="A17" s="11" t="s">
        <v>62</v>
      </c>
      <c r="B17" s="493">
        <v>14147</v>
      </c>
      <c r="C17" s="488">
        <v>321.5</v>
      </c>
      <c r="D17" s="494">
        <v>2096</v>
      </c>
      <c r="E17" s="488">
        <v>47.6</v>
      </c>
      <c r="F17" s="490">
        <v>5</v>
      </c>
      <c r="G17" s="490">
        <v>6</v>
      </c>
      <c r="H17" s="495">
        <v>832</v>
      </c>
      <c r="I17" s="185">
        <v>275</v>
      </c>
    </row>
    <row r="18" spans="1:12" ht="15.6" customHeight="1" x14ac:dyDescent="0.15">
      <c r="A18" s="11" t="s">
        <v>63</v>
      </c>
      <c r="B18" s="493">
        <v>15672</v>
      </c>
      <c r="C18" s="488">
        <v>265.60000000000002</v>
      </c>
      <c r="D18" s="494">
        <v>2263</v>
      </c>
      <c r="E18" s="488">
        <v>38.4</v>
      </c>
      <c r="F18" s="490">
        <v>7</v>
      </c>
      <c r="G18" s="490">
        <v>4</v>
      </c>
      <c r="H18" s="495">
        <v>840</v>
      </c>
      <c r="I18" s="185">
        <v>275</v>
      </c>
    </row>
    <row r="19" spans="1:12" ht="15.6" customHeight="1" x14ac:dyDescent="0.15">
      <c r="A19" s="11" t="s">
        <v>64</v>
      </c>
      <c r="B19" s="493">
        <v>10695</v>
      </c>
      <c r="C19" s="488">
        <v>159.6</v>
      </c>
      <c r="D19" s="494">
        <v>2176</v>
      </c>
      <c r="E19" s="488">
        <v>32.5</v>
      </c>
      <c r="F19" s="490">
        <v>8</v>
      </c>
      <c r="G19" s="490">
        <v>5</v>
      </c>
      <c r="H19" s="495">
        <v>885</v>
      </c>
      <c r="I19" s="185">
        <v>275</v>
      </c>
    </row>
    <row r="20" spans="1:12" ht="15.6" customHeight="1" x14ac:dyDescent="0.15">
      <c r="A20" s="11" t="s">
        <v>65</v>
      </c>
      <c r="B20" s="493">
        <v>11676</v>
      </c>
      <c r="C20" s="488">
        <v>729.8</v>
      </c>
      <c r="D20" s="494">
        <v>2138</v>
      </c>
      <c r="E20" s="488">
        <v>133.6</v>
      </c>
      <c r="F20" s="490">
        <v>3</v>
      </c>
      <c r="G20" s="490">
        <v>9</v>
      </c>
      <c r="H20" s="495">
        <v>831</v>
      </c>
      <c r="I20" s="185">
        <v>275</v>
      </c>
    </row>
    <row r="21" spans="1:12" ht="15.6" customHeight="1" x14ac:dyDescent="0.15">
      <c r="A21" s="11" t="s">
        <v>66</v>
      </c>
      <c r="B21" s="493">
        <v>18112</v>
      </c>
      <c r="C21" s="488">
        <v>489.5</v>
      </c>
      <c r="D21" s="494">
        <v>2127</v>
      </c>
      <c r="E21" s="488">
        <v>57.5</v>
      </c>
      <c r="F21" s="490">
        <v>5</v>
      </c>
      <c r="G21" s="490">
        <v>7</v>
      </c>
      <c r="H21" s="495">
        <v>891</v>
      </c>
      <c r="I21" s="185">
        <v>275</v>
      </c>
    </row>
    <row r="22" spans="1:12" ht="15.6" customHeight="1" x14ac:dyDescent="0.15">
      <c r="A22" s="11" t="s">
        <v>67</v>
      </c>
      <c r="B22" s="493">
        <v>10454</v>
      </c>
      <c r="C22" s="488">
        <v>151.5</v>
      </c>
      <c r="D22" s="494">
        <v>1925</v>
      </c>
      <c r="E22" s="488">
        <v>27.9</v>
      </c>
      <c r="F22" s="490">
        <v>8</v>
      </c>
      <c r="G22" s="490">
        <v>5</v>
      </c>
      <c r="H22" s="495">
        <v>813</v>
      </c>
      <c r="I22" s="185">
        <v>250</v>
      </c>
    </row>
    <row r="23" spans="1:12" ht="15.6" customHeight="1" x14ac:dyDescent="0.15">
      <c r="A23" s="11" t="s">
        <v>68</v>
      </c>
      <c r="B23" s="493">
        <v>32600</v>
      </c>
      <c r="C23" s="488">
        <v>228</v>
      </c>
      <c r="D23" s="494">
        <v>3494</v>
      </c>
      <c r="E23" s="488">
        <v>24.4</v>
      </c>
      <c r="F23" s="490">
        <v>9</v>
      </c>
      <c r="G23" s="490">
        <v>13</v>
      </c>
      <c r="H23" s="495">
        <v>680</v>
      </c>
      <c r="I23" s="185">
        <v>375</v>
      </c>
    </row>
    <row r="24" spans="1:12" ht="15.6" customHeight="1" x14ac:dyDescent="0.15">
      <c r="A24" s="11" t="s">
        <v>278</v>
      </c>
      <c r="B24" s="493">
        <v>14988</v>
      </c>
      <c r="C24" s="488">
        <v>170.3</v>
      </c>
      <c r="D24" s="494">
        <v>3034</v>
      </c>
      <c r="E24" s="488">
        <v>34.5</v>
      </c>
      <c r="F24" s="490">
        <v>8</v>
      </c>
      <c r="G24" s="490">
        <v>14</v>
      </c>
      <c r="H24" s="495">
        <v>782</v>
      </c>
      <c r="I24" s="185">
        <v>375</v>
      </c>
      <c r="L24" s="78"/>
    </row>
    <row r="25" spans="1:12" ht="15.6" customHeight="1" x14ac:dyDescent="0.15">
      <c r="A25" s="11" t="s">
        <v>170</v>
      </c>
      <c r="B25" s="493">
        <v>13345</v>
      </c>
      <c r="C25" s="488">
        <v>430.5</v>
      </c>
      <c r="D25" s="494">
        <v>2082</v>
      </c>
      <c r="E25" s="488">
        <v>67.2</v>
      </c>
      <c r="F25" s="490">
        <v>5</v>
      </c>
      <c r="G25" s="490">
        <v>7</v>
      </c>
      <c r="H25" s="495">
        <v>560</v>
      </c>
      <c r="I25" s="185">
        <v>395</v>
      </c>
    </row>
    <row r="26" spans="1:12" ht="15.6" customHeight="1" x14ac:dyDescent="0.15">
      <c r="A26" s="11" t="s">
        <v>171</v>
      </c>
      <c r="B26" s="493">
        <v>13219</v>
      </c>
      <c r="C26" s="488">
        <v>367.2</v>
      </c>
      <c r="D26" s="494">
        <v>1539</v>
      </c>
      <c r="E26" s="488">
        <v>42.8</v>
      </c>
      <c r="F26" s="490">
        <v>4</v>
      </c>
      <c r="G26" s="490">
        <v>8</v>
      </c>
      <c r="H26" s="495">
        <v>562</v>
      </c>
      <c r="I26" s="185">
        <v>375</v>
      </c>
    </row>
    <row r="27" spans="1:12" ht="15.6" customHeight="1" x14ac:dyDescent="0.15">
      <c r="A27" s="11" t="s">
        <v>172</v>
      </c>
      <c r="B27" s="493">
        <v>10361</v>
      </c>
      <c r="C27" s="488">
        <v>471</v>
      </c>
      <c r="D27" s="494">
        <v>2003</v>
      </c>
      <c r="E27" s="488">
        <v>91</v>
      </c>
      <c r="F27" s="490">
        <v>3</v>
      </c>
      <c r="G27" s="490">
        <v>10</v>
      </c>
      <c r="H27" s="495">
        <v>561</v>
      </c>
      <c r="I27" s="185">
        <v>375</v>
      </c>
    </row>
    <row r="28" spans="1:12" ht="15.6" customHeight="1" x14ac:dyDescent="0.15">
      <c r="A28" s="11" t="s">
        <v>173</v>
      </c>
      <c r="B28" s="493">
        <v>9660</v>
      </c>
      <c r="C28" s="488">
        <v>333.1</v>
      </c>
      <c r="D28" s="494">
        <v>1819</v>
      </c>
      <c r="E28" s="488">
        <v>62.7</v>
      </c>
      <c r="F28" s="490">
        <v>4</v>
      </c>
      <c r="G28" s="490">
        <v>8</v>
      </c>
      <c r="H28" s="495">
        <v>561</v>
      </c>
      <c r="I28" s="185">
        <v>375</v>
      </c>
    </row>
    <row r="29" spans="1:12" s="17" customFormat="1" ht="15.6" customHeight="1" x14ac:dyDescent="0.15">
      <c r="A29" s="246" t="s">
        <v>26</v>
      </c>
      <c r="B29" s="497">
        <v>410215</v>
      </c>
      <c r="C29" s="498">
        <v>92.1</v>
      </c>
      <c r="D29" s="497">
        <v>80141</v>
      </c>
      <c r="E29" s="498">
        <v>18</v>
      </c>
      <c r="F29" s="499">
        <v>245</v>
      </c>
      <c r="G29" s="499">
        <v>229</v>
      </c>
      <c r="H29" s="500">
        <v>20580</v>
      </c>
      <c r="I29" s="499">
        <v>7335</v>
      </c>
      <c r="J29" s="6"/>
      <c r="K29" s="209"/>
    </row>
    <row r="30" spans="1:12" s="17" customFormat="1" ht="11.25" customHeight="1" x14ac:dyDescent="0.15">
      <c r="A30" s="642" t="s">
        <v>283</v>
      </c>
      <c r="B30" s="642"/>
      <c r="C30" s="642"/>
      <c r="D30" s="642"/>
      <c r="E30" s="642"/>
      <c r="F30" s="642"/>
      <c r="G30" s="642"/>
      <c r="H30" s="642"/>
      <c r="I30" s="642"/>
    </row>
    <row r="31" spans="1:12" s="8" customFormat="1" ht="13.5" customHeight="1" x14ac:dyDescent="0.15">
      <c r="A31" s="239" t="s">
        <v>337</v>
      </c>
      <c r="B31" s="71"/>
      <c r="C31" s="76"/>
      <c r="D31" s="71"/>
      <c r="E31" s="76"/>
      <c r="F31" s="53"/>
      <c r="G31" s="53"/>
      <c r="H31" s="53"/>
      <c r="I31" s="79"/>
      <c r="J31" s="9"/>
    </row>
    <row r="32" spans="1:12" s="8" customFormat="1" ht="13.5" customHeight="1" x14ac:dyDescent="0.15">
      <c r="A32" s="239"/>
      <c r="B32" s="71"/>
      <c r="C32" s="76"/>
      <c r="D32" s="71"/>
      <c r="E32" s="76"/>
      <c r="F32" s="53"/>
      <c r="G32" s="53"/>
      <c r="H32" s="53"/>
      <c r="I32" s="79"/>
      <c r="J32" s="9"/>
    </row>
    <row r="34" spans="1:12" ht="17.25" customHeight="1" x14ac:dyDescent="0.2">
      <c r="A34" s="648" t="s">
        <v>69</v>
      </c>
      <c r="B34" s="648"/>
      <c r="C34" s="648"/>
      <c r="D34" s="648"/>
      <c r="E34" s="648"/>
      <c r="F34" s="648"/>
      <c r="G34" s="648"/>
      <c r="H34" s="648"/>
      <c r="I34" s="648"/>
    </row>
    <row r="35" spans="1:12" ht="17.25" customHeight="1" x14ac:dyDescent="0.15">
      <c r="A35" s="240" t="s">
        <v>40</v>
      </c>
      <c r="B35" s="69"/>
      <c r="C35" s="74"/>
      <c r="D35" s="69"/>
      <c r="E35" s="74"/>
      <c r="F35" s="9"/>
      <c r="G35" s="9"/>
      <c r="H35" s="240"/>
      <c r="I35" s="381" t="s">
        <v>412</v>
      </c>
    </row>
    <row r="36" spans="1:12" ht="17.25" customHeight="1" x14ac:dyDescent="0.15">
      <c r="A36" s="644" t="s">
        <v>41</v>
      </c>
      <c r="B36" s="645" t="s">
        <v>42</v>
      </c>
      <c r="C36" s="645"/>
      <c r="D36" s="645" t="s">
        <v>43</v>
      </c>
      <c r="E36" s="645"/>
      <c r="F36" s="645" t="s">
        <v>44</v>
      </c>
      <c r="G36" s="645"/>
      <c r="H36" s="646" t="s">
        <v>45</v>
      </c>
      <c r="I36" s="647" t="s">
        <v>289</v>
      </c>
    </row>
    <row r="37" spans="1:12" ht="25.5" customHeight="1" x14ac:dyDescent="0.15">
      <c r="A37" s="644"/>
      <c r="B37" s="70" t="s">
        <v>46</v>
      </c>
      <c r="C37" s="75" t="s">
        <v>47</v>
      </c>
      <c r="D37" s="70" t="s">
        <v>46</v>
      </c>
      <c r="E37" s="75" t="s">
        <v>47</v>
      </c>
      <c r="F37" s="255" t="s">
        <v>48</v>
      </c>
      <c r="G37" s="255" t="s">
        <v>49</v>
      </c>
      <c r="H37" s="645"/>
      <c r="I37" s="647"/>
    </row>
    <row r="38" spans="1:12" ht="15" customHeight="1" x14ac:dyDescent="0.15">
      <c r="A38" s="11" t="s">
        <v>70</v>
      </c>
      <c r="B38" s="487">
        <v>27015</v>
      </c>
      <c r="C38" s="488">
        <v>31.3</v>
      </c>
      <c r="D38" s="491">
        <v>8910</v>
      </c>
      <c r="E38" s="488">
        <v>10.3</v>
      </c>
      <c r="F38" s="490">
        <v>31</v>
      </c>
      <c r="G38" s="490">
        <v>29</v>
      </c>
      <c r="H38" s="490">
        <v>2244</v>
      </c>
      <c r="I38" s="298">
        <v>380</v>
      </c>
    </row>
    <row r="39" spans="1:12" ht="15" customHeight="1" x14ac:dyDescent="0.15">
      <c r="A39" s="11" t="s">
        <v>71</v>
      </c>
      <c r="B39" s="493">
        <v>58859</v>
      </c>
      <c r="C39" s="488">
        <v>165.8</v>
      </c>
      <c r="D39" s="495">
        <v>8630</v>
      </c>
      <c r="E39" s="488">
        <v>24.3</v>
      </c>
      <c r="F39" s="490">
        <v>16</v>
      </c>
      <c r="G39" s="490">
        <v>25</v>
      </c>
      <c r="H39" s="490">
        <v>1752</v>
      </c>
      <c r="I39" s="298" t="s">
        <v>22</v>
      </c>
    </row>
    <row r="40" spans="1:12" ht="15" customHeight="1" x14ac:dyDescent="0.15">
      <c r="A40" s="11" t="s">
        <v>72</v>
      </c>
      <c r="B40" s="493">
        <v>24730</v>
      </c>
      <c r="C40" s="488">
        <v>60.9</v>
      </c>
      <c r="D40" s="495">
        <v>5782</v>
      </c>
      <c r="E40" s="488">
        <v>14.2</v>
      </c>
      <c r="F40" s="490">
        <v>18</v>
      </c>
      <c r="G40" s="490">
        <v>18</v>
      </c>
      <c r="H40" s="490">
        <v>845</v>
      </c>
      <c r="I40" s="298">
        <v>380</v>
      </c>
    </row>
    <row r="41" spans="1:12" ht="15" customHeight="1" x14ac:dyDescent="0.15">
      <c r="A41" s="11" t="s">
        <v>73</v>
      </c>
      <c r="B41" s="493">
        <v>33008</v>
      </c>
      <c r="C41" s="488">
        <v>143.5</v>
      </c>
      <c r="D41" s="495">
        <v>4548</v>
      </c>
      <c r="E41" s="488">
        <v>19.8</v>
      </c>
      <c r="F41" s="490">
        <v>11</v>
      </c>
      <c r="G41" s="490">
        <v>13</v>
      </c>
      <c r="H41" s="490">
        <v>1044</v>
      </c>
      <c r="I41" s="298">
        <v>375</v>
      </c>
    </row>
    <row r="42" spans="1:12" ht="15" customHeight="1" x14ac:dyDescent="0.15">
      <c r="A42" s="11" t="s">
        <v>74</v>
      </c>
      <c r="B42" s="493">
        <v>20421</v>
      </c>
      <c r="C42" s="488">
        <v>69.7</v>
      </c>
      <c r="D42" s="495">
        <v>4196</v>
      </c>
      <c r="E42" s="488">
        <v>14.3</v>
      </c>
      <c r="F42" s="490">
        <v>12</v>
      </c>
      <c r="G42" s="490">
        <v>17</v>
      </c>
      <c r="H42" s="490">
        <v>1362</v>
      </c>
      <c r="I42" s="298" t="s">
        <v>22</v>
      </c>
    </row>
    <row r="43" spans="1:12" s="9" customFormat="1" ht="15" customHeight="1" x14ac:dyDescent="0.15">
      <c r="A43" s="11" t="s">
        <v>75</v>
      </c>
      <c r="B43" s="493">
        <v>16119</v>
      </c>
      <c r="C43" s="488">
        <v>460.5</v>
      </c>
      <c r="D43" s="495">
        <v>2512</v>
      </c>
      <c r="E43" s="488">
        <v>71.8</v>
      </c>
      <c r="F43" s="490">
        <v>4</v>
      </c>
      <c r="G43" s="490">
        <v>11</v>
      </c>
      <c r="H43" s="490">
        <v>653</v>
      </c>
      <c r="I43" s="298">
        <v>380</v>
      </c>
      <c r="K43" s="10"/>
      <c r="L43" s="10"/>
    </row>
    <row r="44" spans="1:12" s="9" customFormat="1" ht="15" customHeight="1" x14ac:dyDescent="0.15">
      <c r="A44" s="11" t="s">
        <v>76</v>
      </c>
      <c r="B44" s="493">
        <v>18293</v>
      </c>
      <c r="C44" s="488">
        <v>590.1</v>
      </c>
      <c r="D44" s="495">
        <v>2297</v>
      </c>
      <c r="E44" s="488">
        <v>74.099999999999994</v>
      </c>
      <c r="F44" s="490">
        <v>4</v>
      </c>
      <c r="G44" s="490">
        <v>8</v>
      </c>
      <c r="H44" s="490">
        <v>653</v>
      </c>
      <c r="I44" s="298">
        <v>275</v>
      </c>
      <c r="K44" s="10"/>
      <c r="L44" s="10"/>
    </row>
    <row r="45" spans="1:12" s="9" customFormat="1" ht="15" customHeight="1" x14ac:dyDescent="0.15">
      <c r="A45" s="11" t="s">
        <v>77</v>
      </c>
      <c r="B45" s="493">
        <v>19101</v>
      </c>
      <c r="C45" s="488">
        <v>367.3</v>
      </c>
      <c r="D45" s="495">
        <v>2626</v>
      </c>
      <c r="E45" s="488">
        <v>50.5</v>
      </c>
      <c r="F45" s="490">
        <v>4</v>
      </c>
      <c r="G45" s="490">
        <v>11</v>
      </c>
      <c r="H45" s="490">
        <v>650</v>
      </c>
      <c r="I45" s="298">
        <v>380</v>
      </c>
      <c r="K45" s="10"/>
      <c r="L45" s="10"/>
    </row>
    <row r="46" spans="1:12" s="9" customFormat="1" ht="15" customHeight="1" x14ac:dyDescent="0.15">
      <c r="A46" s="11" t="s">
        <v>78</v>
      </c>
      <c r="B46" s="493">
        <v>23941</v>
      </c>
      <c r="C46" s="488">
        <v>285</v>
      </c>
      <c r="D46" s="495">
        <v>3176</v>
      </c>
      <c r="E46" s="488">
        <v>37.799999999999997</v>
      </c>
      <c r="F46" s="490">
        <v>5</v>
      </c>
      <c r="G46" s="490">
        <v>14</v>
      </c>
      <c r="H46" s="490">
        <v>848</v>
      </c>
      <c r="I46" s="501">
        <v>380</v>
      </c>
      <c r="K46" s="10"/>
      <c r="L46" s="10"/>
    </row>
    <row r="47" spans="1:12" s="9" customFormat="1" ht="15" customHeight="1" x14ac:dyDescent="0.15">
      <c r="A47" s="11" t="s">
        <v>174</v>
      </c>
      <c r="B47" s="493">
        <v>32827</v>
      </c>
      <c r="C47" s="488">
        <v>217.4</v>
      </c>
      <c r="D47" s="495">
        <v>7377</v>
      </c>
      <c r="E47" s="488">
        <v>48.9</v>
      </c>
      <c r="F47" s="490">
        <v>7</v>
      </c>
      <c r="G47" s="490">
        <v>21</v>
      </c>
      <c r="H47" s="490">
        <v>2179</v>
      </c>
      <c r="I47" s="501">
        <v>425</v>
      </c>
      <c r="K47" s="10"/>
      <c r="L47" s="10"/>
    </row>
    <row r="48" spans="1:12" s="6" customFormat="1" ht="15" customHeight="1" x14ac:dyDescent="0.15">
      <c r="A48" s="35" t="s">
        <v>26</v>
      </c>
      <c r="B48" s="497">
        <v>274314</v>
      </c>
      <c r="C48" s="498">
        <v>109.7</v>
      </c>
      <c r="D48" s="500">
        <v>50054</v>
      </c>
      <c r="E48" s="498">
        <v>20</v>
      </c>
      <c r="F48" s="502">
        <v>112</v>
      </c>
      <c r="G48" s="502">
        <v>167</v>
      </c>
      <c r="H48" s="502">
        <v>12230</v>
      </c>
      <c r="I48" s="503">
        <v>2975</v>
      </c>
      <c r="K48" s="17"/>
      <c r="L48" s="17"/>
    </row>
    <row r="49" spans="1:12" s="9" customFormat="1" x14ac:dyDescent="0.15">
      <c r="A49" s="9" t="s">
        <v>282</v>
      </c>
      <c r="B49" s="72"/>
      <c r="C49" s="77"/>
      <c r="D49" s="72"/>
      <c r="E49" s="77"/>
      <c r="F49" s="5"/>
      <c r="G49" s="5"/>
      <c r="H49" s="5"/>
      <c r="I49" s="5"/>
      <c r="K49" s="10"/>
      <c r="L49" s="10"/>
    </row>
  </sheetData>
  <mergeCells count="15">
    <mergeCell ref="A34:I34"/>
    <mergeCell ref="A36:A37"/>
    <mergeCell ref="B36:C36"/>
    <mergeCell ref="D36:E36"/>
    <mergeCell ref="F36:G36"/>
    <mergeCell ref="H36:H37"/>
    <mergeCell ref="I36:I37"/>
    <mergeCell ref="A30:I30"/>
    <mergeCell ref="A1:I1"/>
    <mergeCell ref="A3:A4"/>
    <mergeCell ref="B3:C3"/>
    <mergeCell ref="D3:E3"/>
    <mergeCell ref="F3:G3"/>
    <mergeCell ref="H3:H4"/>
    <mergeCell ref="I3:I4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view="pageBreakPreview" zoomScale="112" zoomScaleNormal="100" zoomScaleSheetLayoutView="112" workbookViewId="0">
      <selection activeCell="V50" sqref="V49:V50"/>
    </sheetView>
  </sheetViews>
  <sheetFormatPr defaultColWidth="9" defaultRowHeight="15.75" customHeight="1" x14ac:dyDescent="0.15"/>
  <cols>
    <col min="1" max="1" width="15.875" style="62" customWidth="1"/>
    <col min="2" max="12" width="6.375" style="62" customWidth="1"/>
    <col min="13" max="21" width="7.125" style="62" customWidth="1"/>
    <col min="22" max="22" width="9.125" style="62" bestFit="1" customWidth="1"/>
    <col min="23" max="16384" width="9" style="62"/>
  </cols>
  <sheetData>
    <row r="1" spans="1:19" s="7" customFormat="1" ht="24" customHeight="1" x14ac:dyDescent="0.15">
      <c r="A1" s="643" t="s">
        <v>277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</row>
    <row r="2" spans="1:19" ht="18" customHeight="1" x14ac:dyDescent="0.15">
      <c r="A2" s="143" t="s">
        <v>219</v>
      </c>
      <c r="L2" s="51" t="s">
        <v>252</v>
      </c>
      <c r="N2" s="64"/>
      <c r="S2" s="8"/>
    </row>
    <row r="3" spans="1:19" ht="14.25" customHeight="1" x14ac:dyDescent="0.15">
      <c r="A3" s="644" t="s">
        <v>41</v>
      </c>
      <c r="B3" s="658" t="s">
        <v>161</v>
      </c>
      <c r="C3" s="649" t="s">
        <v>162</v>
      </c>
      <c r="D3" s="660" t="s">
        <v>243</v>
      </c>
      <c r="E3" s="661"/>
      <c r="F3" s="661"/>
      <c r="G3" s="661"/>
      <c r="H3" s="661"/>
      <c r="I3" s="662"/>
      <c r="J3" s="654" t="s">
        <v>163</v>
      </c>
      <c r="K3" s="656"/>
      <c r="L3" s="384" t="s">
        <v>164</v>
      </c>
    </row>
    <row r="4" spans="1:19" ht="14.25" customHeight="1" x14ac:dyDescent="0.15">
      <c r="A4" s="644"/>
      <c r="B4" s="659"/>
      <c r="C4" s="650"/>
      <c r="D4" s="384" t="s">
        <v>165</v>
      </c>
      <c r="E4" s="383" t="s">
        <v>242</v>
      </c>
      <c r="F4" s="384" t="s">
        <v>273</v>
      </c>
      <c r="G4" s="383" t="s">
        <v>274</v>
      </c>
      <c r="H4" s="384" t="s">
        <v>275</v>
      </c>
      <c r="I4" s="265" t="s">
        <v>276</v>
      </c>
      <c r="J4" s="266" t="s">
        <v>216</v>
      </c>
      <c r="K4" s="267" t="s">
        <v>217</v>
      </c>
      <c r="L4" s="267" t="s">
        <v>216</v>
      </c>
    </row>
    <row r="5" spans="1:19" s="61" customFormat="1" ht="14.25" customHeight="1" x14ac:dyDescent="0.15">
      <c r="A5" s="387" t="s">
        <v>399</v>
      </c>
      <c r="B5" s="152">
        <v>255</v>
      </c>
      <c r="C5" s="152">
        <v>4654</v>
      </c>
      <c r="D5" s="388">
        <v>709</v>
      </c>
      <c r="E5" s="389">
        <v>782</v>
      </c>
      <c r="F5" s="388">
        <v>688</v>
      </c>
      <c r="G5" s="388">
        <v>808</v>
      </c>
      <c r="H5" s="388">
        <v>825</v>
      </c>
      <c r="I5" s="390">
        <v>842</v>
      </c>
      <c r="J5" s="299">
        <v>425</v>
      </c>
      <c r="K5" s="152">
        <v>69</v>
      </c>
      <c r="L5" s="151">
        <v>43</v>
      </c>
    </row>
    <row r="6" spans="1:19" ht="14.25" customHeight="1" x14ac:dyDescent="0.15">
      <c r="A6" s="436" t="s">
        <v>273</v>
      </c>
      <c r="B6" s="152">
        <v>252</v>
      </c>
      <c r="C6" s="152">
        <v>4531</v>
      </c>
      <c r="D6" s="388">
        <v>712</v>
      </c>
      <c r="E6" s="389">
        <v>712</v>
      </c>
      <c r="F6" s="388">
        <v>788</v>
      </c>
      <c r="G6" s="388">
        <v>691</v>
      </c>
      <c r="H6" s="388">
        <v>802</v>
      </c>
      <c r="I6" s="390">
        <v>826</v>
      </c>
      <c r="J6" s="299">
        <v>419</v>
      </c>
      <c r="K6" s="152">
        <v>68</v>
      </c>
      <c r="L6" s="151">
        <v>48</v>
      </c>
    </row>
    <row r="7" spans="1:19" s="321" customFormat="1" ht="14.25" customHeight="1" x14ac:dyDescent="0.15">
      <c r="A7" s="587" t="s">
        <v>274</v>
      </c>
      <c r="B7" s="573">
        <f>SUM(B8:B31)</f>
        <v>243</v>
      </c>
      <c r="C7" s="573">
        <v>4452</v>
      </c>
      <c r="D7" s="573">
        <f>SUM(D8:D31)</f>
        <v>739</v>
      </c>
      <c r="E7" s="573">
        <f t="shared" ref="E7:I7" si="0">SUM(E8:E31)</f>
        <v>716</v>
      </c>
      <c r="F7" s="573">
        <f t="shared" si="0"/>
        <v>713</v>
      </c>
      <c r="G7" s="573">
        <f t="shared" si="0"/>
        <v>790</v>
      </c>
      <c r="H7" s="573">
        <f t="shared" si="0"/>
        <v>689</v>
      </c>
      <c r="I7" s="580">
        <f t="shared" si="0"/>
        <v>805</v>
      </c>
      <c r="J7" s="591">
        <f>SUM(J8:J31)</f>
        <v>407</v>
      </c>
      <c r="K7" s="573">
        <f t="shared" ref="K7:L7" si="1">SUM(K8:K31)</f>
        <v>72</v>
      </c>
      <c r="L7" s="580">
        <f t="shared" si="1"/>
        <v>47</v>
      </c>
      <c r="M7" s="322"/>
    </row>
    <row r="8" spans="1:19" ht="14.25" customHeight="1" x14ac:dyDescent="0.15">
      <c r="A8" s="268" t="s">
        <v>50</v>
      </c>
      <c r="B8" s="571">
        <v>16</v>
      </c>
      <c r="C8" s="571">
        <v>335</v>
      </c>
      <c r="D8" s="574">
        <v>49</v>
      </c>
      <c r="E8" s="576">
        <v>57</v>
      </c>
      <c r="F8" s="574">
        <v>62</v>
      </c>
      <c r="G8" s="574">
        <v>57</v>
      </c>
      <c r="H8" s="574">
        <v>44</v>
      </c>
      <c r="I8" s="578">
        <v>66</v>
      </c>
      <c r="J8" s="588">
        <v>26</v>
      </c>
      <c r="K8" s="571">
        <v>5</v>
      </c>
      <c r="L8" s="298">
        <v>1</v>
      </c>
    </row>
    <row r="9" spans="1:19" ht="14.25" customHeight="1" x14ac:dyDescent="0.15">
      <c r="A9" s="268" t="s">
        <v>51</v>
      </c>
      <c r="B9" s="571">
        <v>28</v>
      </c>
      <c r="C9" s="571">
        <v>758</v>
      </c>
      <c r="D9" s="574">
        <v>140</v>
      </c>
      <c r="E9" s="576">
        <v>123</v>
      </c>
      <c r="F9" s="574">
        <v>114</v>
      </c>
      <c r="G9" s="574">
        <v>149</v>
      </c>
      <c r="H9" s="574">
        <v>127</v>
      </c>
      <c r="I9" s="578">
        <v>105</v>
      </c>
      <c r="J9" s="588">
        <v>41</v>
      </c>
      <c r="K9" s="571">
        <v>14</v>
      </c>
      <c r="L9" s="298">
        <v>2</v>
      </c>
    </row>
    <row r="10" spans="1:19" ht="14.25" customHeight="1" x14ac:dyDescent="0.15">
      <c r="A10" s="268" t="s">
        <v>52</v>
      </c>
      <c r="B10" s="571">
        <v>8</v>
      </c>
      <c r="C10" s="571">
        <v>177</v>
      </c>
      <c r="D10" s="574">
        <v>21</v>
      </c>
      <c r="E10" s="576">
        <v>33</v>
      </c>
      <c r="F10" s="574">
        <v>30</v>
      </c>
      <c r="G10" s="574">
        <v>33</v>
      </c>
      <c r="H10" s="574">
        <v>29</v>
      </c>
      <c r="I10" s="578">
        <v>31</v>
      </c>
      <c r="J10" s="588">
        <v>14</v>
      </c>
      <c r="K10" s="571">
        <v>3</v>
      </c>
      <c r="L10" s="298">
        <v>1</v>
      </c>
    </row>
    <row r="11" spans="1:19" ht="14.25" customHeight="1" x14ac:dyDescent="0.15">
      <c r="A11" s="268" t="s">
        <v>53</v>
      </c>
      <c r="B11" s="571">
        <v>15</v>
      </c>
      <c r="C11" s="571">
        <v>354</v>
      </c>
      <c r="D11" s="574">
        <v>55</v>
      </c>
      <c r="E11" s="576">
        <v>64</v>
      </c>
      <c r="F11" s="574">
        <v>38</v>
      </c>
      <c r="G11" s="574">
        <v>71</v>
      </c>
      <c r="H11" s="574">
        <v>59</v>
      </c>
      <c r="I11" s="578">
        <v>67</v>
      </c>
      <c r="J11" s="588">
        <v>25</v>
      </c>
      <c r="K11" s="571">
        <v>6</v>
      </c>
      <c r="L11" s="298">
        <v>1</v>
      </c>
    </row>
    <row r="12" spans="1:19" ht="14.25" customHeight="1" x14ac:dyDescent="0.15">
      <c r="A12" s="268" t="s">
        <v>54</v>
      </c>
      <c r="B12" s="571">
        <v>16</v>
      </c>
      <c r="C12" s="571">
        <v>294</v>
      </c>
      <c r="D12" s="574">
        <v>46</v>
      </c>
      <c r="E12" s="576">
        <v>53</v>
      </c>
      <c r="F12" s="574">
        <v>43</v>
      </c>
      <c r="G12" s="574">
        <v>40</v>
      </c>
      <c r="H12" s="574">
        <v>50</v>
      </c>
      <c r="I12" s="578">
        <v>62</v>
      </c>
      <c r="J12" s="588">
        <v>23</v>
      </c>
      <c r="K12" s="571">
        <v>3</v>
      </c>
      <c r="L12" s="298">
        <v>1</v>
      </c>
    </row>
    <row r="13" spans="1:19" ht="14.25" customHeight="1" x14ac:dyDescent="0.15">
      <c r="A13" s="268" t="s">
        <v>55</v>
      </c>
      <c r="B13" s="571">
        <v>8</v>
      </c>
      <c r="C13" s="571">
        <v>78</v>
      </c>
      <c r="D13" s="574">
        <v>20</v>
      </c>
      <c r="E13" s="576">
        <v>13</v>
      </c>
      <c r="F13" s="574">
        <v>12</v>
      </c>
      <c r="G13" s="574">
        <v>7</v>
      </c>
      <c r="H13" s="574">
        <v>10</v>
      </c>
      <c r="I13" s="578">
        <v>16</v>
      </c>
      <c r="J13" s="588">
        <v>13</v>
      </c>
      <c r="K13" s="571">
        <v>1</v>
      </c>
      <c r="L13" s="298">
        <v>4</v>
      </c>
    </row>
    <row r="14" spans="1:19" ht="14.25" customHeight="1" x14ac:dyDescent="0.15">
      <c r="A14" s="268" t="s">
        <v>56</v>
      </c>
      <c r="B14" s="571">
        <v>9</v>
      </c>
      <c r="C14" s="571">
        <v>161</v>
      </c>
      <c r="D14" s="574">
        <v>25</v>
      </c>
      <c r="E14" s="576">
        <v>30</v>
      </c>
      <c r="F14" s="574">
        <v>28</v>
      </c>
      <c r="G14" s="574">
        <v>21</v>
      </c>
      <c r="H14" s="574">
        <v>27</v>
      </c>
      <c r="I14" s="578">
        <v>30</v>
      </c>
      <c r="J14" s="588">
        <v>15</v>
      </c>
      <c r="K14" s="571">
        <v>0</v>
      </c>
      <c r="L14" s="298">
        <v>4</v>
      </c>
    </row>
    <row r="15" spans="1:19" ht="14.25" customHeight="1" x14ac:dyDescent="0.15">
      <c r="A15" s="268" t="s">
        <v>57</v>
      </c>
      <c r="B15" s="571">
        <v>9</v>
      </c>
      <c r="C15" s="571">
        <v>158</v>
      </c>
      <c r="D15" s="574">
        <v>23</v>
      </c>
      <c r="E15" s="576">
        <v>25</v>
      </c>
      <c r="F15" s="574">
        <v>20</v>
      </c>
      <c r="G15" s="574">
        <v>27</v>
      </c>
      <c r="H15" s="574">
        <v>28</v>
      </c>
      <c r="I15" s="578">
        <v>35</v>
      </c>
      <c r="J15" s="588">
        <v>16</v>
      </c>
      <c r="K15" s="571">
        <v>3</v>
      </c>
      <c r="L15" s="298">
        <v>3</v>
      </c>
    </row>
    <row r="16" spans="1:19" ht="14.25" customHeight="1" x14ac:dyDescent="0.15">
      <c r="A16" s="268" t="s">
        <v>58</v>
      </c>
      <c r="B16" s="571">
        <v>3</v>
      </c>
      <c r="C16" s="571">
        <v>22</v>
      </c>
      <c r="D16" s="574">
        <v>1</v>
      </c>
      <c r="E16" s="576">
        <v>7</v>
      </c>
      <c r="F16" s="574">
        <v>4</v>
      </c>
      <c r="G16" s="574">
        <v>4</v>
      </c>
      <c r="H16" s="574">
        <v>3</v>
      </c>
      <c r="I16" s="578">
        <v>3</v>
      </c>
      <c r="J16" s="588">
        <v>7</v>
      </c>
      <c r="K16" s="571">
        <v>1</v>
      </c>
      <c r="L16" s="298">
        <v>2</v>
      </c>
    </row>
    <row r="17" spans="1:22" ht="14.25" customHeight="1" x14ac:dyDescent="0.15">
      <c r="A17" s="268" t="s">
        <v>59</v>
      </c>
      <c r="B17" s="571">
        <v>24</v>
      </c>
      <c r="C17" s="571">
        <v>602</v>
      </c>
      <c r="D17" s="574">
        <v>109</v>
      </c>
      <c r="E17" s="576">
        <v>81</v>
      </c>
      <c r="F17" s="574">
        <v>102</v>
      </c>
      <c r="G17" s="574">
        <v>119</v>
      </c>
      <c r="H17" s="574">
        <v>92</v>
      </c>
      <c r="I17" s="578">
        <v>99</v>
      </c>
      <c r="J17" s="588">
        <v>39</v>
      </c>
      <c r="K17" s="571">
        <v>10</v>
      </c>
      <c r="L17" s="298">
        <v>3</v>
      </c>
    </row>
    <row r="18" spans="1:22" ht="14.25" customHeight="1" x14ac:dyDescent="0.15">
      <c r="A18" s="268" t="s">
        <v>60</v>
      </c>
      <c r="B18" s="571">
        <v>19</v>
      </c>
      <c r="C18" s="571">
        <v>427</v>
      </c>
      <c r="D18" s="574">
        <v>71</v>
      </c>
      <c r="E18" s="576">
        <v>71</v>
      </c>
      <c r="F18" s="574">
        <v>82</v>
      </c>
      <c r="G18" s="574">
        <v>76</v>
      </c>
      <c r="H18" s="574">
        <v>58</v>
      </c>
      <c r="I18" s="578">
        <v>69</v>
      </c>
      <c r="J18" s="588">
        <v>29</v>
      </c>
      <c r="K18" s="571">
        <v>5</v>
      </c>
      <c r="L18" s="298">
        <v>2</v>
      </c>
    </row>
    <row r="19" spans="1:22" ht="14.25" customHeight="1" x14ac:dyDescent="0.15">
      <c r="A19" s="268" t="s">
        <v>61</v>
      </c>
      <c r="B19" s="571">
        <v>21</v>
      </c>
      <c r="C19" s="571">
        <v>445</v>
      </c>
      <c r="D19" s="574">
        <v>73</v>
      </c>
      <c r="E19" s="576">
        <v>71</v>
      </c>
      <c r="F19" s="574">
        <v>66</v>
      </c>
      <c r="G19" s="574">
        <v>83</v>
      </c>
      <c r="H19" s="574">
        <v>59</v>
      </c>
      <c r="I19" s="578">
        <v>93</v>
      </c>
      <c r="J19" s="588">
        <v>34</v>
      </c>
      <c r="K19" s="571">
        <v>5</v>
      </c>
      <c r="L19" s="298">
        <v>1</v>
      </c>
    </row>
    <row r="20" spans="1:22" ht="14.25" customHeight="1" x14ac:dyDescent="0.15">
      <c r="A20" s="268" t="s">
        <v>62</v>
      </c>
      <c r="B20" s="571">
        <v>5</v>
      </c>
      <c r="C20" s="571">
        <v>44</v>
      </c>
      <c r="D20" s="574">
        <v>9</v>
      </c>
      <c r="E20" s="576">
        <v>4</v>
      </c>
      <c r="F20" s="574">
        <v>6</v>
      </c>
      <c r="G20" s="574">
        <v>7</v>
      </c>
      <c r="H20" s="574">
        <v>7</v>
      </c>
      <c r="I20" s="578">
        <v>11</v>
      </c>
      <c r="J20" s="588">
        <v>12</v>
      </c>
      <c r="K20" s="574">
        <v>1</v>
      </c>
      <c r="L20" s="298">
        <v>3</v>
      </c>
    </row>
    <row r="21" spans="1:22" ht="14.25" customHeight="1" x14ac:dyDescent="0.15">
      <c r="A21" s="268" t="s">
        <v>63</v>
      </c>
      <c r="B21" s="571">
        <v>6</v>
      </c>
      <c r="C21" s="571">
        <v>59</v>
      </c>
      <c r="D21" s="574">
        <v>5</v>
      </c>
      <c r="E21" s="576">
        <v>4</v>
      </c>
      <c r="F21" s="574">
        <v>11</v>
      </c>
      <c r="G21" s="574">
        <v>9</v>
      </c>
      <c r="H21" s="574">
        <v>12</v>
      </c>
      <c r="I21" s="578">
        <v>18</v>
      </c>
      <c r="J21" s="588">
        <v>11</v>
      </c>
      <c r="K21" s="571">
        <v>1</v>
      </c>
      <c r="L21" s="298">
        <v>1</v>
      </c>
    </row>
    <row r="22" spans="1:22" ht="14.25" customHeight="1" x14ac:dyDescent="0.15">
      <c r="A22" s="268" t="s">
        <v>64</v>
      </c>
      <c r="B22" s="571">
        <v>8</v>
      </c>
      <c r="C22" s="571">
        <v>67</v>
      </c>
      <c r="D22" s="574">
        <v>6</v>
      </c>
      <c r="E22" s="576">
        <v>10</v>
      </c>
      <c r="F22" s="574">
        <v>13</v>
      </c>
      <c r="G22" s="574">
        <v>13</v>
      </c>
      <c r="H22" s="574">
        <v>10</v>
      </c>
      <c r="I22" s="578">
        <v>15</v>
      </c>
      <c r="J22" s="588">
        <v>12</v>
      </c>
      <c r="K22" s="571">
        <v>1</v>
      </c>
      <c r="L22" s="298">
        <v>3</v>
      </c>
    </row>
    <row r="23" spans="1:22" ht="14.25" customHeight="1" x14ac:dyDescent="0.15">
      <c r="A23" s="268" t="s">
        <v>65</v>
      </c>
      <c r="B23" s="571">
        <v>3</v>
      </c>
      <c r="C23" s="571">
        <v>16</v>
      </c>
      <c r="D23" s="574">
        <v>3</v>
      </c>
      <c r="E23" s="576">
        <v>3</v>
      </c>
      <c r="F23" s="574">
        <v>4</v>
      </c>
      <c r="G23" s="574">
        <v>2</v>
      </c>
      <c r="H23" s="574">
        <v>1</v>
      </c>
      <c r="I23" s="578">
        <v>3</v>
      </c>
      <c r="J23" s="588">
        <v>7</v>
      </c>
      <c r="K23" s="571">
        <v>0</v>
      </c>
      <c r="L23" s="298">
        <v>1</v>
      </c>
    </row>
    <row r="24" spans="1:22" ht="14.25" customHeight="1" x14ac:dyDescent="0.15">
      <c r="A24" s="268" t="s">
        <v>66</v>
      </c>
      <c r="B24" s="571">
        <v>5</v>
      </c>
      <c r="C24" s="571">
        <v>37</v>
      </c>
      <c r="D24" s="574">
        <v>6</v>
      </c>
      <c r="E24" s="576">
        <v>7</v>
      </c>
      <c r="F24" s="574">
        <v>6</v>
      </c>
      <c r="G24" s="574">
        <v>5</v>
      </c>
      <c r="H24" s="574">
        <v>8</v>
      </c>
      <c r="I24" s="578">
        <v>5</v>
      </c>
      <c r="J24" s="588">
        <v>10</v>
      </c>
      <c r="K24" s="571">
        <v>1</v>
      </c>
      <c r="L24" s="298">
        <v>1</v>
      </c>
    </row>
    <row r="25" spans="1:22" ht="14.25" customHeight="1" x14ac:dyDescent="0.15">
      <c r="A25" s="268" t="s">
        <v>67</v>
      </c>
      <c r="B25" s="571">
        <v>7</v>
      </c>
      <c r="C25" s="571">
        <v>69</v>
      </c>
      <c r="D25" s="574">
        <v>12</v>
      </c>
      <c r="E25" s="576">
        <v>2</v>
      </c>
      <c r="F25" s="574">
        <v>14</v>
      </c>
      <c r="G25" s="574">
        <v>14</v>
      </c>
      <c r="H25" s="574">
        <v>12</v>
      </c>
      <c r="I25" s="578">
        <v>15</v>
      </c>
      <c r="J25" s="588">
        <v>12</v>
      </c>
      <c r="K25" s="571">
        <v>1</v>
      </c>
      <c r="L25" s="298">
        <v>1</v>
      </c>
    </row>
    <row r="26" spans="1:22" ht="14.25" customHeight="1" x14ac:dyDescent="0.15">
      <c r="A26" s="268" t="s">
        <v>68</v>
      </c>
      <c r="B26" s="571">
        <v>9</v>
      </c>
      <c r="C26" s="571">
        <v>143</v>
      </c>
      <c r="D26" s="574">
        <v>24</v>
      </c>
      <c r="E26" s="576">
        <v>25</v>
      </c>
      <c r="F26" s="574">
        <v>23</v>
      </c>
      <c r="G26" s="574">
        <v>22</v>
      </c>
      <c r="H26" s="574">
        <v>24</v>
      </c>
      <c r="I26" s="578">
        <v>25</v>
      </c>
      <c r="J26" s="588">
        <v>15</v>
      </c>
      <c r="K26" s="571">
        <v>3</v>
      </c>
      <c r="L26" s="298">
        <v>5</v>
      </c>
    </row>
    <row r="27" spans="1:22" ht="14.25" customHeight="1" x14ac:dyDescent="0.15">
      <c r="A27" s="268" t="s">
        <v>278</v>
      </c>
      <c r="B27" s="571">
        <v>8</v>
      </c>
      <c r="C27" s="571">
        <v>88</v>
      </c>
      <c r="D27" s="574">
        <v>17</v>
      </c>
      <c r="E27" s="576">
        <v>10</v>
      </c>
      <c r="F27" s="574">
        <v>16</v>
      </c>
      <c r="G27" s="574">
        <v>17</v>
      </c>
      <c r="H27" s="574">
        <v>9</v>
      </c>
      <c r="I27" s="578">
        <v>19</v>
      </c>
      <c r="J27" s="588">
        <v>13</v>
      </c>
      <c r="K27" s="571">
        <v>5</v>
      </c>
      <c r="L27" s="298">
        <v>2</v>
      </c>
    </row>
    <row r="28" spans="1:22" ht="14.25" customHeight="1" x14ac:dyDescent="0.15">
      <c r="A28" s="268" t="s">
        <v>170</v>
      </c>
      <c r="B28" s="571">
        <v>5</v>
      </c>
      <c r="C28" s="571">
        <v>31</v>
      </c>
      <c r="D28" s="574">
        <v>6</v>
      </c>
      <c r="E28" s="576">
        <v>5</v>
      </c>
      <c r="F28" s="574">
        <v>5</v>
      </c>
      <c r="G28" s="574">
        <v>8</v>
      </c>
      <c r="H28" s="574">
        <v>1</v>
      </c>
      <c r="I28" s="578">
        <v>6</v>
      </c>
      <c r="J28" s="588">
        <v>9</v>
      </c>
      <c r="K28" s="571">
        <v>1</v>
      </c>
      <c r="L28" s="298">
        <v>1</v>
      </c>
    </row>
    <row r="29" spans="1:22" ht="14.25" customHeight="1" x14ac:dyDescent="0.15">
      <c r="A29" s="268" t="s">
        <v>171</v>
      </c>
      <c r="B29" s="571">
        <v>4</v>
      </c>
      <c r="C29" s="571">
        <v>36</v>
      </c>
      <c r="D29" s="574">
        <v>7</v>
      </c>
      <c r="E29" s="576">
        <v>7</v>
      </c>
      <c r="F29" s="574">
        <v>6</v>
      </c>
      <c r="G29" s="574">
        <v>3</v>
      </c>
      <c r="H29" s="574">
        <v>10</v>
      </c>
      <c r="I29" s="578">
        <v>3</v>
      </c>
      <c r="J29" s="588">
        <v>8</v>
      </c>
      <c r="K29" s="571">
        <v>0</v>
      </c>
      <c r="L29" s="298">
        <v>2</v>
      </c>
    </row>
    <row r="30" spans="1:22" ht="14.25" customHeight="1" x14ac:dyDescent="0.15">
      <c r="A30" s="268" t="s">
        <v>172</v>
      </c>
      <c r="B30" s="571">
        <v>3</v>
      </c>
      <c r="C30" s="571">
        <v>22</v>
      </c>
      <c r="D30" s="574">
        <v>6</v>
      </c>
      <c r="E30" s="576">
        <v>2</v>
      </c>
      <c r="F30" s="574">
        <v>5</v>
      </c>
      <c r="G30" s="574">
        <v>0</v>
      </c>
      <c r="H30" s="574">
        <v>2</v>
      </c>
      <c r="I30" s="578">
        <v>7</v>
      </c>
      <c r="J30" s="588">
        <v>7</v>
      </c>
      <c r="K30" s="574">
        <v>1</v>
      </c>
      <c r="L30" s="298">
        <v>1</v>
      </c>
    </row>
    <row r="31" spans="1:22" ht="14.25" customHeight="1" x14ac:dyDescent="0.15">
      <c r="A31" s="386" t="s">
        <v>173</v>
      </c>
      <c r="B31" s="572">
        <v>4</v>
      </c>
      <c r="C31" s="572">
        <v>29</v>
      </c>
      <c r="D31" s="575">
        <v>5</v>
      </c>
      <c r="E31" s="577">
        <v>9</v>
      </c>
      <c r="F31" s="575">
        <v>3</v>
      </c>
      <c r="G31" s="575">
        <v>3</v>
      </c>
      <c r="H31" s="575">
        <v>7</v>
      </c>
      <c r="I31" s="579">
        <v>2</v>
      </c>
      <c r="J31" s="589">
        <v>9</v>
      </c>
      <c r="K31" s="572">
        <v>1</v>
      </c>
      <c r="L31" s="590">
        <v>1</v>
      </c>
    </row>
    <row r="32" spans="1:22" s="9" customFormat="1" ht="18.75" customHeight="1" x14ac:dyDescent="0.15">
      <c r="A32" s="245" t="s">
        <v>199</v>
      </c>
      <c r="B32" s="630"/>
      <c r="C32" s="630"/>
      <c r="D32" s="630"/>
      <c r="E32" s="630"/>
      <c r="F32" s="630"/>
      <c r="G32" s="630"/>
      <c r="H32" s="630"/>
      <c r="I32" s="630"/>
      <c r="J32" s="630"/>
      <c r="K32" s="630"/>
      <c r="L32" s="630"/>
      <c r="M32" s="631"/>
      <c r="N32" s="631"/>
      <c r="O32" s="631"/>
      <c r="P32" s="631"/>
      <c r="Q32" s="631"/>
      <c r="R32" s="631"/>
      <c r="S32" s="631"/>
      <c r="T32" s="631"/>
      <c r="U32" s="631"/>
      <c r="V32" s="632"/>
    </row>
    <row r="33" spans="1:22" ht="14.25" x14ac:dyDescent="0.1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6"/>
      <c r="O33" s="65"/>
      <c r="P33" s="65"/>
      <c r="Q33" s="65"/>
      <c r="R33" s="65"/>
      <c r="S33" s="65"/>
      <c r="T33" s="65"/>
      <c r="U33" s="65"/>
      <c r="V33" s="66"/>
    </row>
    <row r="34" spans="1:22" ht="14.25" x14ac:dyDescent="0.1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6"/>
      <c r="O34" s="65"/>
      <c r="P34" s="65"/>
      <c r="Q34" s="65"/>
      <c r="R34" s="65"/>
      <c r="S34" s="65"/>
      <c r="T34" s="65"/>
      <c r="U34" s="65"/>
      <c r="V34" s="66"/>
    </row>
    <row r="35" spans="1:22" ht="14.25" x14ac:dyDescent="0.15">
      <c r="A35" s="16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6"/>
    </row>
    <row r="36" spans="1:22" ht="12" customHeight="1" x14ac:dyDescent="0.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/>
      <c r="O36" s="68"/>
      <c r="P36" s="68"/>
      <c r="Q36" s="68"/>
      <c r="R36" s="67"/>
      <c r="S36" s="67"/>
      <c r="T36" s="67"/>
      <c r="U36" s="67"/>
    </row>
    <row r="37" spans="1:22" ht="18" customHeight="1" x14ac:dyDescent="0.15">
      <c r="A37" s="143" t="s">
        <v>220</v>
      </c>
      <c r="I37" s="242" t="s">
        <v>253</v>
      </c>
      <c r="J37" s="64"/>
      <c r="K37" s="64"/>
      <c r="L37" s="64"/>
      <c r="M37" s="64"/>
      <c r="R37" s="64"/>
      <c r="S37" s="18"/>
      <c r="T37" s="64"/>
    </row>
    <row r="38" spans="1:22" ht="14.25" customHeight="1" x14ac:dyDescent="0.15">
      <c r="A38" s="644" t="s">
        <v>41</v>
      </c>
      <c r="B38" s="649" t="s">
        <v>161</v>
      </c>
      <c r="C38" s="651" t="s">
        <v>166</v>
      </c>
      <c r="D38" s="653" t="s">
        <v>244</v>
      </c>
      <c r="E38" s="654"/>
      <c r="F38" s="655"/>
      <c r="G38" s="656" t="s">
        <v>163</v>
      </c>
      <c r="H38" s="657"/>
      <c r="I38" s="384" t="s">
        <v>164</v>
      </c>
      <c r="J38" s="64"/>
    </row>
    <row r="39" spans="1:22" ht="14.25" customHeight="1" x14ac:dyDescent="0.15">
      <c r="A39" s="644"/>
      <c r="B39" s="650"/>
      <c r="C39" s="652"/>
      <c r="D39" s="383" t="s">
        <v>272</v>
      </c>
      <c r="E39" s="383" t="s">
        <v>242</v>
      </c>
      <c r="F39" s="269" t="s">
        <v>273</v>
      </c>
      <c r="G39" s="382" t="s">
        <v>216</v>
      </c>
      <c r="H39" s="383" t="s">
        <v>217</v>
      </c>
      <c r="I39" s="384" t="s">
        <v>216</v>
      </c>
      <c r="J39" s="64"/>
    </row>
    <row r="40" spans="1:22" s="61" customFormat="1" ht="14.25" customHeight="1" x14ac:dyDescent="0.15">
      <c r="A40" s="436" t="s">
        <v>399</v>
      </c>
      <c r="B40" s="148">
        <v>111</v>
      </c>
      <c r="C40" s="148">
        <v>2581</v>
      </c>
      <c r="D40" s="150">
        <v>888</v>
      </c>
      <c r="E40" s="148">
        <v>870</v>
      </c>
      <c r="F40" s="391">
        <v>823</v>
      </c>
      <c r="G40" s="153">
        <v>246</v>
      </c>
      <c r="H40" s="148">
        <v>33</v>
      </c>
      <c r="I40" s="150">
        <v>11</v>
      </c>
      <c r="J40" s="127"/>
    </row>
    <row r="41" spans="1:22" ht="14.25" customHeight="1" x14ac:dyDescent="0.15">
      <c r="A41" s="436" t="s">
        <v>273</v>
      </c>
      <c r="B41" s="148">
        <v>111</v>
      </c>
      <c r="C41" s="148">
        <v>2576</v>
      </c>
      <c r="D41" s="150">
        <v>814</v>
      </c>
      <c r="E41" s="148">
        <v>891</v>
      </c>
      <c r="F41" s="391">
        <v>871</v>
      </c>
      <c r="G41" s="153">
        <v>249</v>
      </c>
      <c r="H41" s="148">
        <v>41</v>
      </c>
      <c r="I41" s="150">
        <v>11</v>
      </c>
      <c r="J41" s="64"/>
    </row>
    <row r="42" spans="1:22" s="321" customFormat="1" ht="14.25" customHeight="1" x14ac:dyDescent="0.15">
      <c r="A42" s="587" t="s">
        <v>274</v>
      </c>
      <c r="B42" s="585">
        <f>SUM(B43:B52)</f>
        <v>112</v>
      </c>
      <c r="C42" s="585">
        <f t="shared" ref="C42:F42" si="2">SUM(C43:C52)</f>
        <v>2501</v>
      </c>
      <c r="D42" s="585">
        <f t="shared" si="2"/>
        <v>798</v>
      </c>
      <c r="E42" s="585">
        <f t="shared" si="2"/>
        <v>814</v>
      </c>
      <c r="F42" s="586">
        <f t="shared" si="2"/>
        <v>889</v>
      </c>
      <c r="G42" s="594">
        <f>SUM(G43:G52)</f>
        <v>242</v>
      </c>
      <c r="H42" s="585">
        <f>SUM(H43:H52)</f>
        <v>35</v>
      </c>
      <c r="I42" s="586">
        <f>SUM(I43:I52)</f>
        <v>13</v>
      </c>
      <c r="J42" s="322"/>
    </row>
    <row r="43" spans="1:22" ht="14.25" customHeight="1" x14ac:dyDescent="0.15">
      <c r="A43" s="11" t="s">
        <v>70</v>
      </c>
      <c r="B43" s="490">
        <v>31</v>
      </c>
      <c r="C43" s="490">
        <v>864</v>
      </c>
      <c r="D43" s="501">
        <v>280</v>
      </c>
      <c r="E43" s="490">
        <v>299</v>
      </c>
      <c r="F43" s="583">
        <v>285</v>
      </c>
      <c r="G43" s="592">
        <v>64</v>
      </c>
      <c r="H43" s="490">
        <v>7</v>
      </c>
      <c r="I43" s="501">
        <v>2</v>
      </c>
      <c r="J43" s="64"/>
    </row>
    <row r="44" spans="1:22" ht="14.25" customHeight="1" x14ac:dyDescent="0.15">
      <c r="A44" s="11" t="s">
        <v>71</v>
      </c>
      <c r="B44" s="490">
        <v>16</v>
      </c>
      <c r="C44" s="490">
        <v>355</v>
      </c>
      <c r="D44" s="501">
        <v>112</v>
      </c>
      <c r="E44" s="490">
        <v>123</v>
      </c>
      <c r="F44" s="583">
        <v>120</v>
      </c>
      <c r="G44" s="592">
        <v>32</v>
      </c>
      <c r="H44" s="490">
        <v>3</v>
      </c>
      <c r="I44" s="501">
        <v>1</v>
      </c>
      <c r="J44" s="64"/>
    </row>
    <row r="45" spans="1:22" ht="14.25" customHeight="1" x14ac:dyDescent="0.15">
      <c r="A45" s="11" t="s">
        <v>72</v>
      </c>
      <c r="B45" s="490">
        <v>18</v>
      </c>
      <c r="C45" s="490">
        <v>406</v>
      </c>
      <c r="D45" s="501">
        <v>123</v>
      </c>
      <c r="E45" s="490">
        <v>127</v>
      </c>
      <c r="F45" s="583">
        <v>156</v>
      </c>
      <c r="G45" s="592">
        <v>34</v>
      </c>
      <c r="H45" s="490">
        <v>4</v>
      </c>
      <c r="I45" s="501">
        <v>1</v>
      </c>
      <c r="J45" s="64"/>
    </row>
    <row r="46" spans="1:22" ht="14.25" customHeight="1" x14ac:dyDescent="0.15">
      <c r="A46" s="11" t="s">
        <v>73</v>
      </c>
      <c r="B46" s="490">
        <v>11</v>
      </c>
      <c r="C46" s="490">
        <v>230</v>
      </c>
      <c r="D46" s="501">
        <v>73</v>
      </c>
      <c r="E46" s="490">
        <v>79</v>
      </c>
      <c r="F46" s="583">
        <v>78</v>
      </c>
      <c r="G46" s="592">
        <v>23</v>
      </c>
      <c r="H46" s="490">
        <v>3</v>
      </c>
      <c r="I46" s="501">
        <v>1</v>
      </c>
      <c r="J46" s="64"/>
    </row>
    <row r="47" spans="1:22" ht="14.25" customHeight="1" x14ac:dyDescent="0.15">
      <c r="A47" s="11" t="s">
        <v>74</v>
      </c>
      <c r="B47" s="490">
        <v>12</v>
      </c>
      <c r="C47" s="490">
        <v>293</v>
      </c>
      <c r="D47" s="501">
        <v>95</v>
      </c>
      <c r="E47" s="490">
        <v>93</v>
      </c>
      <c r="F47" s="583">
        <v>105</v>
      </c>
      <c r="G47" s="592">
        <v>26</v>
      </c>
      <c r="H47" s="490">
        <v>3</v>
      </c>
      <c r="I47" s="501">
        <v>1</v>
      </c>
      <c r="J47" s="64"/>
    </row>
    <row r="48" spans="1:22" ht="14.25" customHeight="1" x14ac:dyDescent="0.15">
      <c r="A48" s="11" t="s">
        <v>75</v>
      </c>
      <c r="B48" s="490">
        <v>4</v>
      </c>
      <c r="C48" s="490">
        <v>35</v>
      </c>
      <c r="D48" s="501">
        <v>10</v>
      </c>
      <c r="E48" s="490">
        <v>10</v>
      </c>
      <c r="F48" s="583">
        <v>15</v>
      </c>
      <c r="G48" s="592">
        <v>11</v>
      </c>
      <c r="H48" s="490">
        <v>1</v>
      </c>
      <c r="I48" s="501">
        <v>1</v>
      </c>
      <c r="J48" s="64"/>
    </row>
    <row r="49" spans="1:13" ht="14.25" customHeight="1" x14ac:dyDescent="0.15">
      <c r="A49" s="11" t="s">
        <v>76</v>
      </c>
      <c r="B49" s="490">
        <v>4</v>
      </c>
      <c r="C49" s="490">
        <v>31</v>
      </c>
      <c r="D49" s="501">
        <v>9</v>
      </c>
      <c r="E49" s="490">
        <v>10</v>
      </c>
      <c r="F49" s="583">
        <v>12</v>
      </c>
      <c r="G49" s="592">
        <v>11</v>
      </c>
      <c r="H49" s="490">
        <v>3</v>
      </c>
      <c r="I49" s="501">
        <v>1</v>
      </c>
      <c r="J49" s="64"/>
    </row>
    <row r="50" spans="1:13" ht="14.25" customHeight="1" x14ac:dyDescent="0.15">
      <c r="A50" s="11" t="s">
        <v>77</v>
      </c>
      <c r="B50" s="490">
        <v>4</v>
      </c>
      <c r="C50" s="490">
        <v>52</v>
      </c>
      <c r="D50" s="501">
        <v>17</v>
      </c>
      <c r="E50" s="490">
        <v>10</v>
      </c>
      <c r="F50" s="583">
        <v>25</v>
      </c>
      <c r="G50" s="592">
        <v>11</v>
      </c>
      <c r="H50" s="490">
        <v>3</v>
      </c>
      <c r="I50" s="501">
        <v>1</v>
      </c>
      <c r="J50" s="64"/>
    </row>
    <row r="51" spans="1:13" ht="14.25" customHeight="1" x14ac:dyDescent="0.15">
      <c r="A51" s="11" t="s">
        <v>78</v>
      </c>
      <c r="B51" s="490">
        <v>5</v>
      </c>
      <c r="C51" s="490">
        <v>84</v>
      </c>
      <c r="D51" s="501">
        <v>30</v>
      </c>
      <c r="E51" s="490">
        <v>28</v>
      </c>
      <c r="F51" s="583">
        <v>26</v>
      </c>
      <c r="G51" s="592">
        <v>13</v>
      </c>
      <c r="H51" s="490">
        <v>1</v>
      </c>
      <c r="I51" s="501">
        <v>3</v>
      </c>
      <c r="J51" s="64"/>
    </row>
    <row r="52" spans="1:13" ht="14.25" customHeight="1" x14ac:dyDescent="0.15">
      <c r="A52" s="385" t="s">
        <v>209</v>
      </c>
      <c r="B52" s="581">
        <v>7</v>
      </c>
      <c r="C52" s="581">
        <v>151</v>
      </c>
      <c r="D52" s="582">
        <v>49</v>
      </c>
      <c r="E52" s="581">
        <v>35</v>
      </c>
      <c r="F52" s="584">
        <v>67</v>
      </c>
      <c r="G52" s="593">
        <v>17</v>
      </c>
      <c r="H52" s="581">
        <v>7</v>
      </c>
      <c r="I52" s="582">
        <v>1</v>
      </c>
      <c r="J52" s="64"/>
      <c r="K52" s="64"/>
      <c r="L52" s="64"/>
    </row>
    <row r="53" spans="1:13" s="9" customFormat="1" ht="10.5" x14ac:dyDescent="0.15">
      <c r="A53" s="245" t="s">
        <v>199</v>
      </c>
      <c r="B53" s="633"/>
      <c r="C53" s="633"/>
      <c r="D53" s="633"/>
      <c r="E53" s="633"/>
      <c r="F53" s="633"/>
      <c r="G53" s="633"/>
      <c r="H53" s="633"/>
      <c r="I53" s="633"/>
      <c r="J53" s="631"/>
      <c r="L53" s="631"/>
      <c r="M53" s="631"/>
    </row>
    <row r="54" spans="1:13" ht="15.75" customHeight="1" x14ac:dyDescent="0.15">
      <c r="B54" s="63"/>
      <c r="C54" s="63"/>
      <c r="D54" s="63"/>
      <c r="E54" s="63"/>
      <c r="F54" s="63"/>
      <c r="G54" s="63"/>
      <c r="H54" s="63"/>
      <c r="I54" s="63"/>
    </row>
  </sheetData>
  <mergeCells count="11">
    <mergeCell ref="A1:L1"/>
    <mergeCell ref="A3:A4"/>
    <mergeCell ref="B3:B4"/>
    <mergeCell ref="C3:C4"/>
    <mergeCell ref="D3:I3"/>
    <mergeCell ref="J3:K3"/>
    <mergeCell ref="A38:A39"/>
    <mergeCell ref="B38:B39"/>
    <mergeCell ref="C38:C39"/>
    <mergeCell ref="D38:F38"/>
    <mergeCell ref="G38:H38"/>
  </mergeCells>
  <phoneticPr fontId="2"/>
  <pageMargins left="0.7" right="0.7" top="0.75" bottom="0.75" header="0.3" footer="0.3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50"/>
  <sheetViews>
    <sheetView view="pageBreakPreview" zoomScaleNormal="100" zoomScaleSheetLayoutView="100" workbookViewId="0">
      <selection activeCell="V50" sqref="V49:V50"/>
    </sheetView>
  </sheetViews>
  <sheetFormatPr defaultColWidth="9" defaultRowHeight="12" x14ac:dyDescent="0.15"/>
  <cols>
    <col min="1" max="12" width="7.25" style="10" customWidth="1"/>
    <col min="13" max="16" width="8.625" style="10" customWidth="1"/>
    <col min="17" max="18" width="8.875" style="10" customWidth="1"/>
    <col min="19" max="20" width="8.625" style="10" customWidth="1"/>
    <col min="21" max="21" width="8.125" style="10" customWidth="1"/>
    <col min="22" max="22" width="8.125" style="18" customWidth="1"/>
    <col min="23" max="30" width="6.625" style="18" customWidth="1"/>
    <col min="31" max="33" width="9" style="18"/>
    <col min="34" max="16384" width="9" style="10"/>
  </cols>
  <sheetData>
    <row r="1" spans="1:33" s="7" customFormat="1" ht="18.75" x14ac:dyDescent="0.15">
      <c r="A1" s="663" t="s">
        <v>325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199"/>
      <c r="P1" s="199"/>
      <c r="Q1" s="199"/>
      <c r="R1" s="199"/>
      <c r="S1" s="199"/>
      <c r="T1" s="199"/>
      <c r="U1" s="199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/>
      <c r="S2" s="2"/>
      <c r="T2" s="2"/>
      <c r="U2" s="243" t="s">
        <v>221</v>
      </c>
    </row>
    <row r="3" spans="1:33" ht="15" customHeight="1" x14ac:dyDescent="0.15">
      <c r="A3" s="666" t="s">
        <v>210</v>
      </c>
      <c r="B3" s="664" t="s">
        <v>211</v>
      </c>
      <c r="C3" s="664"/>
      <c r="D3" s="664" t="s">
        <v>212</v>
      </c>
      <c r="E3" s="664"/>
      <c r="F3" s="664"/>
      <c r="G3" s="664"/>
      <c r="H3" s="664"/>
      <c r="I3" s="664"/>
      <c r="J3" s="664"/>
      <c r="K3" s="664"/>
      <c r="L3" s="665"/>
      <c r="M3" s="666" t="s">
        <v>213</v>
      </c>
      <c r="N3" s="664"/>
      <c r="O3" s="664"/>
      <c r="P3" s="664"/>
      <c r="Q3" s="664"/>
      <c r="R3" s="664"/>
      <c r="S3" s="664"/>
      <c r="T3" s="664"/>
      <c r="U3" s="665"/>
    </row>
    <row r="4" spans="1:33" ht="15" customHeight="1" x14ac:dyDescent="0.15">
      <c r="A4" s="666"/>
      <c r="B4" s="667" t="s">
        <v>214</v>
      </c>
      <c r="C4" s="667" t="s">
        <v>215</v>
      </c>
      <c r="D4" s="664" t="s">
        <v>167</v>
      </c>
      <c r="E4" s="664"/>
      <c r="F4" s="664"/>
      <c r="G4" s="664" t="s">
        <v>163</v>
      </c>
      <c r="H4" s="664"/>
      <c r="I4" s="664"/>
      <c r="J4" s="664"/>
      <c r="K4" s="664" t="s">
        <v>164</v>
      </c>
      <c r="L4" s="665"/>
      <c r="M4" s="666" t="s">
        <v>167</v>
      </c>
      <c r="N4" s="664"/>
      <c r="O4" s="664"/>
      <c r="P4" s="664" t="s">
        <v>163</v>
      </c>
      <c r="Q4" s="664"/>
      <c r="R4" s="664"/>
      <c r="S4" s="664"/>
      <c r="T4" s="664" t="s">
        <v>164</v>
      </c>
      <c r="U4" s="665"/>
    </row>
    <row r="5" spans="1:33" ht="15" customHeight="1" x14ac:dyDescent="0.15">
      <c r="A5" s="666"/>
      <c r="B5" s="667"/>
      <c r="C5" s="667"/>
      <c r="D5" s="664" t="s">
        <v>79</v>
      </c>
      <c r="E5" s="664" t="s">
        <v>156</v>
      </c>
      <c r="F5" s="664" t="s">
        <v>157</v>
      </c>
      <c r="G5" s="664" t="s">
        <v>216</v>
      </c>
      <c r="H5" s="664"/>
      <c r="I5" s="664" t="s">
        <v>217</v>
      </c>
      <c r="J5" s="664"/>
      <c r="K5" s="664" t="s">
        <v>156</v>
      </c>
      <c r="L5" s="665" t="s">
        <v>157</v>
      </c>
      <c r="M5" s="666" t="s">
        <v>79</v>
      </c>
      <c r="N5" s="664" t="s">
        <v>156</v>
      </c>
      <c r="O5" s="664" t="s">
        <v>157</v>
      </c>
      <c r="P5" s="664" t="s">
        <v>216</v>
      </c>
      <c r="Q5" s="664"/>
      <c r="R5" s="664" t="s">
        <v>217</v>
      </c>
      <c r="S5" s="664"/>
      <c r="T5" s="664" t="s">
        <v>156</v>
      </c>
      <c r="U5" s="665" t="s">
        <v>157</v>
      </c>
    </row>
    <row r="6" spans="1:33" ht="15" customHeight="1" x14ac:dyDescent="0.15">
      <c r="A6" s="666"/>
      <c r="B6" s="667"/>
      <c r="C6" s="667"/>
      <c r="D6" s="664"/>
      <c r="E6" s="664"/>
      <c r="F6" s="664"/>
      <c r="G6" s="600" t="s">
        <v>156</v>
      </c>
      <c r="H6" s="600" t="s">
        <v>157</v>
      </c>
      <c r="I6" s="600" t="s">
        <v>156</v>
      </c>
      <c r="J6" s="600" t="s">
        <v>157</v>
      </c>
      <c r="K6" s="664"/>
      <c r="L6" s="665"/>
      <c r="M6" s="666"/>
      <c r="N6" s="664"/>
      <c r="O6" s="664"/>
      <c r="P6" s="600" t="s">
        <v>156</v>
      </c>
      <c r="Q6" s="600" t="s">
        <v>157</v>
      </c>
      <c r="R6" s="600" t="s">
        <v>156</v>
      </c>
      <c r="S6" s="600" t="s">
        <v>157</v>
      </c>
      <c r="T6" s="664"/>
      <c r="U6" s="665"/>
    </row>
    <row r="7" spans="1:33" ht="15.6" customHeight="1" x14ac:dyDescent="0.15">
      <c r="A7" s="101" t="s">
        <v>423</v>
      </c>
      <c r="B7" s="40">
        <v>4</v>
      </c>
      <c r="C7" s="41" t="s">
        <v>2</v>
      </c>
      <c r="D7" s="39">
        <v>2483</v>
      </c>
      <c r="E7" s="54">
        <v>1073</v>
      </c>
      <c r="F7" s="54">
        <v>1410</v>
      </c>
      <c r="G7" s="54">
        <v>98</v>
      </c>
      <c r="H7" s="41">
        <v>72</v>
      </c>
      <c r="I7" s="41">
        <v>22</v>
      </c>
      <c r="J7" s="41">
        <v>7</v>
      </c>
      <c r="K7" s="54">
        <v>24</v>
      </c>
      <c r="L7" s="54">
        <v>16</v>
      </c>
      <c r="M7" s="197">
        <v>38</v>
      </c>
      <c r="N7" s="54">
        <v>26</v>
      </c>
      <c r="O7" s="41">
        <v>12</v>
      </c>
      <c r="P7" s="41">
        <v>9</v>
      </c>
      <c r="Q7" s="41">
        <v>2</v>
      </c>
      <c r="R7" s="39" t="s">
        <v>2</v>
      </c>
      <c r="S7" s="54">
        <v>2</v>
      </c>
      <c r="T7" s="41">
        <v>1</v>
      </c>
      <c r="U7" s="102">
        <v>1</v>
      </c>
    </row>
    <row r="8" spans="1:33" ht="15.6" customHeight="1" x14ac:dyDescent="0.15">
      <c r="A8" s="101" t="s">
        <v>394</v>
      </c>
      <c r="B8" s="42">
        <v>4</v>
      </c>
      <c r="C8" s="41" t="s">
        <v>2</v>
      </c>
      <c r="D8" s="39">
        <v>2422</v>
      </c>
      <c r="E8" s="54">
        <v>1077</v>
      </c>
      <c r="F8" s="41">
        <v>1345</v>
      </c>
      <c r="G8" s="102">
        <v>95</v>
      </c>
      <c r="H8" s="41">
        <v>75</v>
      </c>
      <c r="I8" s="287">
        <v>17</v>
      </c>
      <c r="J8" s="102">
        <v>6</v>
      </c>
      <c r="K8" s="41">
        <v>24</v>
      </c>
      <c r="L8" s="54">
        <v>19</v>
      </c>
      <c r="M8" s="197">
        <v>29</v>
      </c>
      <c r="N8" s="41">
        <v>19</v>
      </c>
      <c r="O8" s="41">
        <v>10</v>
      </c>
      <c r="P8" s="41">
        <v>9</v>
      </c>
      <c r="Q8" s="41">
        <v>2</v>
      </c>
      <c r="R8" s="39" t="s">
        <v>2</v>
      </c>
      <c r="S8" s="41">
        <v>2</v>
      </c>
      <c r="T8" s="41">
        <v>1</v>
      </c>
      <c r="U8" s="102">
        <v>1</v>
      </c>
    </row>
    <row r="9" spans="1:33" ht="15.6" customHeight="1" x14ac:dyDescent="0.15">
      <c r="A9" s="1">
        <v>2</v>
      </c>
      <c r="B9" s="40">
        <v>4</v>
      </c>
      <c r="C9" s="41" t="s">
        <v>2</v>
      </c>
      <c r="D9" s="197">
        <v>2353</v>
      </c>
      <c r="E9" s="41">
        <v>1034</v>
      </c>
      <c r="F9" s="41">
        <v>1319</v>
      </c>
      <c r="G9" s="287">
        <v>88</v>
      </c>
      <c r="H9" s="41">
        <v>77</v>
      </c>
      <c r="I9" s="41">
        <v>15</v>
      </c>
      <c r="J9" s="41">
        <v>9</v>
      </c>
      <c r="K9" s="41">
        <v>18</v>
      </c>
      <c r="L9" s="54">
        <v>20</v>
      </c>
      <c r="M9" s="197">
        <v>23</v>
      </c>
      <c r="N9" s="41">
        <v>14</v>
      </c>
      <c r="O9" s="41">
        <v>9</v>
      </c>
      <c r="P9" s="41">
        <v>9</v>
      </c>
      <c r="Q9" s="41">
        <v>2</v>
      </c>
      <c r="R9" s="39" t="s">
        <v>2</v>
      </c>
      <c r="S9" s="41">
        <v>2</v>
      </c>
      <c r="T9" s="41">
        <v>1</v>
      </c>
      <c r="U9" s="54">
        <v>1</v>
      </c>
    </row>
    <row r="10" spans="1:33" ht="15" customHeight="1" x14ac:dyDescent="0.15">
      <c r="A10" s="1">
        <v>3</v>
      </c>
      <c r="B10" s="40">
        <v>4</v>
      </c>
      <c r="C10" s="41" t="s">
        <v>2</v>
      </c>
      <c r="D10" s="39">
        <v>2249</v>
      </c>
      <c r="E10" s="41">
        <v>1028</v>
      </c>
      <c r="F10" s="41">
        <v>1221</v>
      </c>
      <c r="G10" s="41">
        <v>93</v>
      </c>
      <c r="H10" s="41">
        <v>71</v>
      </c>
      <c r="I10" s="41">
        <v>23</v>
      </c>
      <c r="J10" s="41">
        <v>13</v>
      </c>
      <c r="K10" s="41">
        <v>16</v>
      </c>
      <c r="L10" s="102">
        <v>21</v>
      </c>
      <c r="M10" s="197">
        <v>22</v>
      </c>
      <c r="N10" s="41">
        <v>12</v>
      </c>
      <c r="O10" s="41">
        <v>10</v>
      </c>
      <c r="P10" s="287">
        <v>9</v>
      </c>
      <c r="Q10" s="41">
        <v>2</v>
      </c>
      <c r="R10" s="39" t="s">
        <v>2</v>
      </c>
      <c r="S10" s="41">
        <v>2</v>
      </c>
      <c r="T10" s="41">
        <v>1</v>
      </c>
      <c r="U10" s="102">
        <v>1</v>
      </c>
    </row>
    <row r="11" spans="1:33" s="18" customFormat="1" ht="15.6" customHeight="1" x14ac:dyDescent="0.15">
      <c r="A11" s="609" t="s">
        <v>419</v>
      </c>
      <c r="B11" s="357">
        <v>4</v>
      </c>
      <c r="C11" s="543" t="s">
        <v>2</v>
      </c>
      <c r="D11" s="610">
        <v>2198</v>
      </c>
      <c r="E11" s="543">
        <v>1015</v>
      </c>
      <c r="F11" s="543">
        <v>1183</v>
      </c>
      <c r="G11" s="543">
        <v>94</v>
      </c>
      <c r="H11" s="543">
        <v>69</v>
      </c>
      <c r="I11" s="543">
        <v>22</v>
      </c>
      <c r="J11" s="543">
        <v>15</v>
      </c>
      <c r="K11" s="543">
        <v>17</v>
      </c>
      <c r="L11" s="611">
        <v>20</v>
      </c>
      <c r="M11" s="612">
        <v>18</v>
      </c>
      <c r="N11" s="543">
        <v>11</v>
      </c>
      <c r="O11" s="543">
        <v>7</v>
      </c>
      <c r="P11" s="613">
        <v>9</v>
      </c>
      <c r="Q11" s="543">
        <v>2</v>
      </c>
      <c r="R11" s="610" t="s">
        <v>2</v>
      </c>
      <c r="S11" s="543">
        <v>2</v>
      </c>
      <c r="T11" s="543">
        <v>1</v>
      </c>
      <c r="U11" s="611">
        <v>1</v>
      </c>
    </row>
    <row r="12" spans="1:33" x14ac:dyDescent="0.15">
      <c r="A12" s="32" t="s">
        <v>285</v>
      </c>
      <c r="B12" s="244"/>
      <c r="C12" s="123"/>
      <c r="D12" s="124"/>
      <c r="E12" s="122"/>
      <c r="F12" s="122"/>
      <c r="G12" s="122"/>
      <c r="H12" s="122"/>
      <c r="I12" s="122"/>
      <c r="J12" s="122"/>
      <c r="K12" s="122"/>
      <c r="L12" s="122"/>
      <c r="M12" s="124"/>
      <c r="N12" s="122"/>
      <c r="O12" s="122"/>
      <c r="P12" s="122"/>
      <c r="Q12" s="419"/>
      <c r="R12" s="94"/>
      <c r="S12" s="122"/>
      <c r="T12" s="122"/>
      <c r="U12" s="122"/>
    </row>
    <row r="13" spans="1:33" x14ac:dyDescent="0.15">
      <c r="A13" s="32"/>
      <c r="B13" s="244"/>
      <c r="C13" s="123"/>
      <c r="D13" s="124"/>
      <c r="E13" s="122"/>
      <c r="F13" s="122"/>
      <c r="G13" s="122"/>
      <c r="H13" s="122"/>
      <c r="I13" s="122"/>
      <c r="J13" s="122"/>
      <c r="K13" s="122"/>
      <c r="L13" s="122"/>
      <c r="M13" s="124"/>
      <c r="N13" s="122"/>
      <c r="O13" s="122"/>
      <c r="P13" s="122"/>
      <c r="Q13" s="123"/>
      <c r="R13" s="94"/>
      <c r="S13" s="122"/>
      <c r="T13" s="122"/>
      <c r="U13" s="122"/>
    </row>
    <row r="14" spans="1:33" x14ac:dyDescent="0.15">
      <c r="A14" s="32"/>
      <c r="B14" s="244"/>
      <c r="C14" s="123"/>
      <c r="D14" s="124"/>
      <c r="E14" s="122"/>
      <c r="F14" s="122"/>
      <c r="G14" s="122"/>
      <c r="H14" s="122"/>
      <c r="I14" s="122"/>
      <c r="J14" s="122"/>
      <c r="K14" s="122"/>
      <c r="L14" s="122"/>
      <c r="M14" s="124"/>
      <c r="N14" s="122"/>
      <c r="O14" s="122"/>
      <c r="P14" s="122"/>
      <c r="Q14" s="123"/>
      <c r="R14" s="94"/>
      <c r="S14" s="122"/>
      <c r="T14" s="122"/>
      <c r="U14" s="122"/>
    </row>
    <row r="15" spans="1:33" ht="18.75" x14ac:dyDescent="0.15">
      <c r="A15" s="643" t="s">
        <v>374</v>
      </c>
      <c r="B15" s="643"/>
      <c r="C15" s="643"/>
      <c r="D15" s="643"/>
      <c r="E15" s="643"/>
      <c r="F15" s="643"/>
      <c r="G15" s="643"/>
      <c r="H15" s="643"/>
      <c r="I15" s="643"/>
      <c r="J15" s="643"/>
      <c r="K15" s="643"/>
      <c r="L15" s="643"/>
      <c r="M15" s="643"/>
      <c r="N15" s="643"/>
      <c r="O15" s="2"/>
      <c r="P15" s="109"/>
      <c r="Q15" s="2"/>
      <c r="R15" s="109"/>
      <c r="S15" s="2"/>
      <c r="T15" s="109"/>
    </row>
    <row r="16" spans="1:33" x14ac:dyDescent="0.15">
      <c r="A16" s="18"/>
      <c r="B16" s="18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603" t="s">
        <v>421</v>
      </c>
    </row>
    <row r="17" spans="1:21" ht="15" customHeight="1" x14ac:dyDescent="0.15">
      <c r="A17" s="668" t="s">
        <v>113</v>
      </c>
      <c r="B17" s="669"/>
      <c r="C17" s="674" t="s">
        <v>328</v>
      </c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6"/>
      <c r="O17" s="677" t="s">
        <v>150</v>
      </c>
      <c r="P17" s="678"/>
      <c r="Q17" s="678"/>
      <c r="R17" s="678"/>
      <c r="S17" s="678"/>
      <c r="T17" s="678"/>
    </row>
    <row r="18" spans="1:21" ht="15" customHeight="1" x14ac:dyDescent="0.15">
      <c r="A18" s="670"/>
      <c r="B18" s="671"/>
      <c r="C18" s="679" t="s">
        <v>151</v>
      </c>
      <c r="D18" s="680"/>
      <c r="E18" s="679" t="s">
        <v>6</v>
      </c>
      <c r="F18" s="680"/>
      <c r="G18" s="679" t="s">
        <v>7</v>
      </c>
      <c r="H18" s="680"/>
      <c r="I18" s="679" t="s">
        <v>8</v>
      </c>
      <c r="J18" s="681"/>
      <c r="K18" s="679" t="s">
        <v>152</v>
      </c>
      <c r="L18" s="681"/>
      <c r="M18" s="681" t="s">
        <v>153</v>
      </c>
      <c r="N18" s="680"/>
      <c r="O18" s="679" t="s">
        <v>154</v>
      </c>
      <c r="P18" s="680"/>
      <c r="Q18" s="679" t="s">
        <v>155</v>
      </c>
      <c r="R18" s="680"/>
      <c r="S18" s="681" t="s">
        <v>9</v>
      </c>
      <c r="T18" s="681"/>
    </row>
    <row r="19" spans="1:21" ht="15" customHeight="1" x14ac:dyDescent="0.15">
      <c r="A19" s="672"/>
      <c r="B19" s="673"/>
      <c r="C19" s="599" t="s">
        <v>156</v>
      </c>
      <c r="D19" s="33" t="s">
        <v>157</v>
      </c>
      <c r="E19" s="33" t="s">
        <v>156</v>
      </c>
      <c r="F19" s="33" t="s">
        <v>157</v>
      </c>
      <c r="G19" s="33" t="s">
        <v>156</v>
      </c>
      <c r="H19" s="33" t="s">
        <v>157</v>
      </c>
      <c r="I19" s="33" t="s">
        <v>156</v>
      </c>
      <c r="J19" s="598" t="s">
        <v>157</v>
      </c>
      <c r="K19" s="33" t="s">
        <v>156</v>
      </c>
      <c r="L19" s="598" t="s">
        <v>157</v>
      </c>
      <c r="M19" s="599" t="s">
        <v>156</v>
      </c>
      <c r="N19" s="33" t="s">
        <v>157</v>
      </c>
      <c r="O19" s="33" t="s">
        <v>156</v>
      </c>
      <c r="P19" s="599" t="s">
        <v>157</v>
      </c>
      <c r="Q19" s="33" t="s">
        <v>156</v>
      </c>
      <c r="R19" s="599" t="s">
        <v>157</v>
      </c>
      <c r="S19" s="33" t="s">
        <v>156</v>
      </c>
      <c r="T19" s="598" t="s">
        <v>157</v>
      </c>
    </row>
    <row r="20" spans="1:21" ht="15.6" customHeight="1" x14ac:dyDescent="0.15">
      <c r="A20" s="682" t="s">
        <v>158</v>
      </c>
      <c r="B20" s="601" t="s">
        <v>284</v>
      </c>
      <c r="C20" s="478">
        <v>116.6</v>
      </c>
      <c r="D20" s="479">
        <v>116.1</v>
      </c>
      <c r="E20" s="479">
        <v>123.3</v>
      </c>
      <c r="F20" s="479">
        <v>122.3</v>
      </c>
      <c r="G20" s="479">
        <v>128.5</v>
      </c>
      <c r="H20" s="479">
        <v>128.30000000000001</v>
      </c>
      <c r="I20" s="479">
        <v>133.69999999999999</v>
      </c>
      <c r="J20" s="480">
        <v>134.5</v>
      </c>
      <c r="K20" s="479">
        <v>139.30000000000001</v>
      </c>
      <c r="L20" s="480">
        <v>141.19999999999999</v>
      </c>
      <c r="M20" s="478">
        <v>146.1</v>
      </c>
      <c r="N20" s="479">
        <v>147.9</v>
      </c>
      <c r="O20" s="481">
        <v>154.19999999999999</v>
      </c>
      <c r="P20" s="482">
        <v>152</v>
      </c>
      <c r="Q20" s="481">
        <v>160.4</v>
      </c>
      <c r="R20" s="482">
        <v>154.6</v>
      </c>
      <c r="S20" s="481">
        <v>165.6</v>
      </c>
      <c r="T20" s="483">
        <v>155.69999999999999</v>
      </c>
    </row>
    <row r="21" spans="1:21" ht="15.6" customHeight="1" x14ac:dyDescent="0.15">
      <c r="A21" s="683"/>
      <c r="B21" s="601" t="s">
        <v>326</v>
      </c>
      <c r="C21" s="482">
        <v>116.7</v>
      </c>
      <c r="D21" s="481">
        <v>116</v>
      </c>
      <c r="E21" s="481">
        <v>122.7</v>
      </c>
      <c r="F21" s="481">
        <v>121.8</v>
      </c>
      <c r="G21" s="481">
        <v>128.4</v>
      </c>
      <c r="H21" s="481">
        <v>127.6</v>
      </c>
      <c r="I21" s="481">
        <v>134</v>
      </c>
      <c r="J21" s="483">
        <v>134.1</v>
      </c>
      <c r="K21" s="481">
        <v>139.6</v>
      </c>
      <c r="L21" s="483">
        <v>141</v>
      </c>
      <c r="M21" s="482">
        <v>146.9</v>
      </c>
      <c r="N21" s="481">
        <v>147.30000000000001</v>
      </c>
      <c r="O21" s="483">
        <v>153.5</v>
      </c>
      <c r="P21" s="481">
        <v>152.1</v>
      </c>
      <c r="Q21" s="481">
        <v>160.5</v>
      </c>
      <c r="R21" s="482">
        <v>154.30000000000001</v>
      </c>
      <c r="S21" s="481">
        <v>165.6</v>
      </c>
      <c r="T21" s="483">
        <v>156.69999999999999</v>
      </c>
    </row>
    <row r="22" spans="1:21" ht="15.6" customHeight="1" x14ac:dyDescent="0.15">
      <c r="A22" s="684"/>
      <c r="B22" s="604" t="s">
        <v>159</v>
      </c>
      <c r="C22" s="482">
        <v>116.7</v>
      </c>
      <c r="D22" s="504">
        <v>115.8</v>
      </c>
      <c r="E22" s="481">
        <v>122.6</v>
      </c>
      <c r="F22" s="504">
        <v>121.8</v>
      </c>
      <c r="G22" s="504">
        <v>128.30000000000001</v>
      </c>
      <c r="H22" s="504">
        <v>127.6</v>
      </c>
      <c r="I22" s="504">
        <v>133.80000000000001</v>
      </c>
      <c r="J22" s="505">
        <v>134.1</v>
      </c>
      <c r="K22" s="481">
        <v>139.30000000000001</v>
      </c>
      <c r="L22" s="505">
        <v>140.9</v>
      </c>
      <c r="M22" s="482">
        <v>145.9</v>
      </c>
      <c r="N22" s="504">
        <v>147.30000000000001</v>
      </c>
      <c r="O22" s="504">
        <v>153.6</v>
      </c>
      <c r="P22" s="506">
        <v>152.1</v>
      </c>
      <c r="Q22" s="504">
        <v>160.6</v>
      </c>
      <c r="R22" s="506">
        <v>155</v>
      </c>
      <c r="S22" s="504">
        <v>165.7</v>
      </c>
      <c r="T22" s="505">
        <v>156.5</v>
      </c>
    </row>
    <row r="23" spans="1:21" ht="15.6" customHeight="1" x14ac:dyDescent="0.15">
      <c r="A23" s="683" t="s">
        <v>160</v>
      </c>
      <c r="B23" s="601" t="s">
        <v>284</v>
      </c>
      <c r="C23" s="484">
        <v>22</v>
      </c>
      <c r="D23" s="485">
        <v>21.9</v>
      </c>
      <c r="E23" s="485">
        <v>25.4</v>
      </c>
      <c r="F23" s="485">
        <v>25.3</v>
      </c>
      <c r="G23" s="485">
        <v>28.8</v>
      </c>
      <c r="H23" s="485">
        <v>28.3</v>
      </c>
      <c r="I23" s="485">
        <v>32.5</v>
      </c>
      <c r="J23" s="486">
        <v>32.200000000000003</v>
      </c>
      <c r="K23" s="485">
        <v>36.5</v>
      </c>
      <c r="L23" s="486">
        <v>36.1</v>
      </c>
      <c r="M23" s="484">
        <v>41.3</v>
      </c>
      <c r="N23" s="485">
        <v>41.9</v>
      </c>
      <c r="O23" s="481">
        <v>47.9</v>
      </c>
      <c r="P23" s="482">
        <v>45.3</v>
      </c>
      <c r="Q23" s="481">
        <v>51.9</v>
      </c>
      <c r="R23" s="482">
        <v>49.1</v>
      </c>
      <c r="S23" s="481">
        <v>56.9</v>
      </c>
      <c r="T23" s="483">
        <v>50.7</v>
      </c>
    </row>
    <row r="24" spans="1:21" ht="15.6" customHeight="1" x14ac:dyDescent="0.15">
      <c r="A24" s="683"/>
      <c r="B24" s="601" t="s">
        <v>327</v>
      </c>
      <c r="C24" s="482">
        <v>21.9</v>
      </c>
      <c r="D24" s="481">
        <v>21.3</v>
      </c>
      <c r="E24" s="481">
        <v>24.6</v>
      </c>
      <c r="F24" s="481">
        <v>24.1</v>
      </c>
      <c r="G24" s="481">
        <v>27.9</v>
      </c>
      <c r="H24" s="481">
        <v>27.1</v>
      </c>
      <c r="I24" s="481">
        <v>31.9</v>
      </c>
      <c r="J24" s="483">
        <v>31.1</v>
      </c>
      <c r="K24" s="481">
        <v>35.6</v>
      </c>
      <c r="L24" s="483">
        <v>35.6</v>
      </c>
      <c r="M24" s="482">
        <v>41</v>
      </c>
      <c r="N24" s="481">
        <v>40.5</v>
      </c>
      <c r="O24" s="481">
        <v>45.5</v>
      </c>
      <c r="P24" s="482">
        <v>44.6</v>
      </c>
      <c r="Q24" s="481">
        <v>50.8</v>
      </c>
      <c r="R24" s="482">
        <v>47.8</v>
      </c>
      <c r="S24" s="481">
        <v>55.7</v>
      </c>
      <c r="T24" s="483">
        <v>50.9</v>
      </c>
    </row>
    <row r="25" spans="1:21" ht="15.6" customHeight="1" x14ac:dyDescent="0.15">
      <c r="A25" s="685"/>
      <c r="B25" s="602" t="s">
        <v>10</v>
      </c>
      <c r="C25" s="507">
        <v>21.7</v>
      </c>
      <c r="D25" s="508">
        <v>21.2</v>
      </c>
      <c r="E25" s="508">
        <v>24.5</v>
      </c>
      <c r="F25" s="508">
        <v>23.9</v>
      </c>
      <c r="G25" s="508">
        <v>27.7</v>
      </c>
      <c r="H25" s="508">
        <v>27</v>
      </c>
      <c r="I25" s="508">
        <v>31.3</v>
      </c>
      <c r="J25" s="509">
        <v>30.6</v>
      </c>
      <c r="K25" s="508">
        <v>35.1</v>
      </c>
      <c r="L25" s="509">
        <v>35</v>
      </c>
      <c r="M25" s="507">
        <v>39.6</v>
      </c>
      <c r="N25" s="508">
        <v>39.799999999999997</v>
      </c>
      <c r="O25" s="508">
        <v>45.2</v>
      </c>
      <c r="P25" s="507">
        <v>44.4</v>
      </c>
      <c r="Q25" s="508">
        <v>50</v>
      </c>
      <c r="R25" s="507">
        <v>47.6</v>
      </c>
      <c r="S25" s="508">
        <v>54.7</v>
      </c>
      <c r="T25" s="509">
        <v>50</v>
      </c>
    </row>
    <row r="26" spans="1:21" x14ac:dyDescent="0.15">
      <c r="A26" s="245" t="s">
        <v>420</v>
      </c>
    </row>
    <row r="27" spans="1:21" x14ac:dyDescent="0.15">
      <c r="A27" s="32"/>
      <c r="B27" s="244"/>
      <c r="C27" s="123"/>
      <c r="D27" s="124"/>
      <c r="E27" s="122"/>
      <c r="F27" s="122"/>
      <c r="G27" s="122"/>
      <c r="H27" s="122"/>
      <c r="I27" s="122"/>
      <c r="J27" s="122"/>
      <c r="K27" s="122"/>
      <c r="L27" s="122"/>
      <c r="M27" s="124"/>
      <c r="N27" s="122"/>
      <c r="O27" s="122"/>
      <c r="P27" s="122"/>
      <c r="Q27" s="123"/>
      <c r="R27" s="94"/>
      <c r="S27" s="122"/>
      <c r="T27" s="122"/>
      <c r="U27" s="122"/>
    </row>
    <row r="28" spans="1:21" x14ac:dyDescent="0.15">
      <c r="A28" s="32"/>
      <c r="B28" s="244"/>
      <c r="C28" s="123"/>
      <c r="D28" s="124"/>
      <c r="E28" s="122"/>
      <c r="F28" s="122"/>
      <c r="G28" s="122"/>
      <c r="H28" s="122"/>
      <c r="I28" s="122"/>
      <c r="J28" s="122"/>
      <c r="K28" s="122"/>
      <c r="L28" s="122"/>
      <c r="M28" s="124"/>
      <c r="N28" s="122"/>
      <c r="O28" s="122"/>
      <c r="P28" s="122"/>
      <c r="Q28" s="123"/>
      <c r="R28" s="94"/>
      <c r="S28" s="122"/>
      <c r="T28" s="122"/>
      <c r="U28" s="122"/>
    </row>
    <row r="29" spans="1:21" ht="18.75" x14ac:dyDescent="0.15">
      <c r="A29" s="663" t="s">
        <v>406</v>
      </c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199"/>
      <c r="P29" s="199"/>
      <c r="Q29" s="199"/>
      <c r="R29" s="199"/>
    </row>
    <row r="30" spans="1:21" x14ac:dyDescent="0.15">
      <c r="A30" s="32" t="s">
        <v>222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3"/>
      <c r="R30" s="43" t="s">
        <v>221</v>
      </c>
    </row>
    <row r="31" spans="1:21" ht="24" customHeight="1" x14ac:dyDescent="0.15">
      <c r="A31" s="686" t="s">
        <v>210</v>
      </c>
      <c r="B31" s="687" t="s">
        <v>329</v>
      </c>
      <c r="C31" s="689" t="s">
        <v>265</v>
      </c>
      <c r="D31" s="689"/>
      <c r="E31" s="689" t="s">
        <v>352</v>
      </c>
      <c r="F31" s="689"/>
      <c r="G31" s="689" t="s">
        <v>262</v>
      </c>
      <c r="H31" s="689"/>
      <c r="I31" s="689" t="s">
        <v>351</v>
      </c>
      <c r="J31" s="689"/>
      <c r="K31" s="690" t="s">
        <v>263</v>
      </c>
      <c r="L31" s="691"/>
      <c r="M31" s="692" t="s">
        <v>248</v>
      </c>
      <c r="N31" s="693"/>
      <c r="O31" s="692" t="s">
        <v>264</v>
      </c>
      <c r="P31" s="693"/>
      <c r="Q31" s="695" t="s">
        <v>409</v>
      </c>
      <c r="R31" s="696"/>
    </row>
    <row r="32" spans="1:21" ht="15" customHeight="1" x14ac:dyDescent="0.15">
      <c r="A32" s="686"/>
      <c r="B32" s="688"/>
      <c r="C32" s="262" t="s">
        <v>156</v>
      </c>
      <c r="D32" s="262" t="s">
        <v>157</v>
      </c>
      <c r="E32" s="262" t="s">
        <v>156</v>
      </c>
      <c r="F32" s="262" t="s">
        <v>157</v>
      </c>
      <c r="G32" s="262" t="s">
        <v>156</v>
      </c>
      <c r="H32" s="262" t="s">
        <v>157</v>
      </c>
      <c r="I32" s="262" t="s">
        <v>156</v>
      </c>
      <c r="J32" s="262" t="s">
        <v>157</v>
      </c>
      <c r="K32" s="262" t="s">
        <v>156</v>
      </c>
      <c r="L32" s="238" t="s">
        <v>157</v>
      </c>
      <c r="M32" s="597" t="s">
        <v>156</v>
      </c>
      <c r="N32" s="262" t="s">
        <v>157</v>
      </c>
      <c r="O32" s="597" t="s">
        <v>156</v>
      </c>
      <c r="P32" s="262" t="s">
        <v>157</v>
      </c>
      <c r="Q32" s="262" t="s">
        <v>156</v>
      </c>
      <c r="R32" s="238" t="s">
        <v>157</v>
      </c>
    </row>
    <row r="33" spans="1:33" ht="15.6" customHeight="1" x14ac:dyDescent="0.15">
      <c r="A33" s="1" t="s">
        <v>418</v>
      </c>
      <c r="B33" s="44">
        <v>890</v>
      </c>
      <c r="C33" s="3">
        <v>451</v>
      </c>
      <c r="D33" s="3">
        <v>425</v>
      </c>
      <c r="E33" s="39" t="s">
        <v>2</v>
      </c>
      <c r="F33" s="39" t="s">
        <v>2</v>
      </c>
      <c r="G33" s="39" t="s">
        <v>2</v>
      </c>
      <c r="H33" s="39" t="s">
        <v>2</v>
      </c>
      <c r="I33" s="39">
        <v>4</v>
      </c>
      <c r="J33" s="39" t="s">
        <v>2</v>
      </c>
      <c r="K33" s="39" t="s">
        <v>2</v>
      </c>
      <c r="L33" s="200" t="s">
        <v>2</v>
      </c>
      <c r="M33" s="198">
        <v>3</v>
      </c>
      <c r="N33" s="3">
        <v>7</v>
      </c>
      <c r="O33" s="197" t="s">
        <v>2</v>
      </c>
      <c r="P33" s="39" t="s">
        <v>2</v>
      </c>
      <c r="Q33" s="202">
        <v>98.5</v>
      </c>
      <c r="R33" s="203">
        <v>98.4</v>
      </c>
    </row>
    <row r="34" spans="1:33" ht="15.6" customHeight="1" x14ac:dyDescent="0.15">
      <c r="A34" s="1" t="s">
        <v>394</v>
      </c>
      <c r="B34" s="44">
        <v>878</v>
      </c>
      <c r="C34" s="3">
        <v>445</v>
      </c>
      <c r="D34" s="3">
        <v>433</v>
      </c>
      <c r="E34" s="39" t="s">
        <v>2</v>
      </c>
      <c r="F34" s="39">
        <v>1</v>
      </c>
      <c r="G34" s="39" t="s">
        <v>2</v>
      </c>
      <c r="H34" s="39" t="s">
        <v>2</v>
      </c>
      <c r="I34" s="37" t="s">
        <v>2</v>
      </c>
      <c r="J34" s="39" t="s">
        <v>2</v>
      </c>
      <c r="K34" s="37" t="s">
        <v>2</v>
      </c>
      <c r="L34" s="200" t="s">
        <v>2</v>
      </c>
      <c r="M34" s="198">
        <v>1</v>
      </c>
      <c r="N34" s="3">
        <v>3</v>
      </c>
      <c r="O34" s="98" t="s">
        <v>2</v>
      </c>
      <c r="P34" s="39" t="s">
        <v>2</v>
      </c>
      <c r="Q34" s="202">
        <v>99.8</v>
      </c>
      <c r="R34" s="203">
        <v>98.8</v>
      </c>
    </row>
    <row r="35" spans="1:33" ht="15.6" customHeight="1" x14ac:dyDescent="0.15">
      <c r="A35" s="1">
        <v>2</v>
      </c>
      <c r="B35" s="44">
        <v>875</v>
      </c>
      <c r="C35" s="5">
        <v>443</v>
      </c>
      <c r="D35" s="3">
        <v>425</v>
      </c>
      <c r="E35" s="39" t="s">
        <v>2</v>
      </c>
      <c r="F35" s="37">
        <v>1</v>
      </c>
      <c r="G35" s="39" t="s">
        <v>2</v>
      </c>
      <c r="H35" s="39" t="s">
        <v>2</v>
      </c>
      <c r="I35" s="37" t="s">
        <v>2</v>
      </c>
      <c r="J35" s="39" t="s">
        <v>2</v>
      </c>
      <c r="K35" s="288" t="s">
        <v>2</v>
      </c>
      <c r="L35" s="288" t="s">
        <v>2</v>
      </c>
      <c r="M35" s="5">
        <v>3</v>
      </c>
      <c r="N35" s="3">
        <v>3</v>
      </c>
      <c r="O35" s="197" t="s">
        <v>2</v>
      </c>
      <c r="P35" s="39" t="s">
        <v>2</v>
      </c>
      <c r="Q35" s="289">
        <v>99.25</v>
      </c>
      <c r="R35" s="289">
        <v>99.1</v>
      </c>
    </row>
    <row r="36" spans="1:33" ht="15.6" customHeight="1" x14ac:dyDescent="0.15">
      <c r="A36" s="101">
        <v>3</v>
      </c>
      <c r="B36" s="44">
        <v>825</v>
      </c>
      <c r="C36" s="3">
        <v>407</v>
      </c>
      <c r="D36" s="3">
        <v>414</v>
      </c>
      <c r="E36" s="39" t="s">
        <v>2</v>
      </c>
      <c r="F36" s="37" t="s">
        <v>2</v>
      </c>
      <c r="G36" s="39" t="s">
        <v>2</v>
      </c>
      <c r="H36" s="39" t="s">
        <v>2</v>
      </c>
      <c r="I36" s="37" t="s">
        <v>2</v>
      </c>
      <c r="J36" s="39" t="s">
        <v>2</v>
      </c>
      <c r="K36" s="37" t="s">
        <v>2</v>
      </c>
      <c r="L36" s="288" t="s">
        <v>2</v>
      </c>
      <c r="M36" s="198">
        <v>2</v>
      </c>
      <c r="N36" s="3">
        <v>2</v>
      </c>
      <c r="O36" s="39" t="s">
        <v>2</v>
      </c>
      <c r="P36" s="39" t="s">
        <v>2</v>
      </c>
      <c r="Q36" s="202">
        <v>99.5</v>
      </c>
      <c r="R36" s="289">
        <v>99.5</v>
      </c>
    </row>
    <row r="37" spans="1:33" s="17" customFormat="1" ht="15.6" customHeight="1" x14ac:dyDescent="0.15">
      <c r="A37" s="614" t="s">
        <v>419</v>
      </c>
      <c r="B37" s="615">
        <v>872</v>
      </c>
      <c r="C37" s="616">
        <v>441</v>
      </c>
      <c r="D37" s="616">
        <v>419</v>
      </c>
      <c r="E37" s="617" t="s">
        <v>2</v>
      </c>
      <c r="F37" s="617">
        <v>1</v>
      </c>
      <c r="G37" s="617" t="s">
        <v>2</v>
      </c>
      <c r="H37" s="617">
        <v>1</v>
      </c>
      <c r="I37" s="617">
        <v>1</v>
      </c>
      <c r="J37" s="617" t="s">
        <v>2</v>
      </c>
      <c r="K37" s="617">
        <v>1</v>
      </c>
      <c r="L37" s="618" t="s">
        <v>2</v>
      </c>
      <c r="M37" s="619">
        <v>6</v>
      </c>
      <c r="N37" s="616">
        <v>2</v>
      </c>
      <c r="O37" s="617">
        <v>1</v>
      </c>
      <c r="P37" s="617" t="s">
        <v>2</v>
      </c>
      <c r="Q37" s="620">
        <v>98.2</v>
      </c>
      <c r="R37" s="621">
        <v>99.1</v>
      </c>
      <c r="V37" s="622"/>
      <c r="W37" s="622"/>
      <c r="X37" s="622"/>
      <c r="Y37" s="622"/>
      <c r="Z37" s="622"/>
      <c r="AA37" s="622"/>
      <c r="AB37" s="622"/>
      <c r="AC37" s="622"/>
      <c r="AD37" s="622"/>
      <c r="AE37" s="622"/>
      <c r="AF37" s="622"/>
      <c r="AG37" s="622"/>
    </row>
    <row r="38" spans="1:33" x14ac:dyDescent="0.15">
      <c r="A38" s="629" t="s">
        <v>5</v>
      </c>
      <c r="B38" s="2"/>
      <c r="C38" s="2"/>
      <c r="D38" s="2"/>
      <c r="E38" s="2"/>
      <c r="F38" s="2"/>
      <c r="G38" s="2"/>
      <c r="H38" s="2"/>
      <c r="I38" s="2"/>
      <c r="J38" s="109"/>
      <c r="K38" s="109"/>
      <c r="L38" s="109"/>
      <c r="M38" s="2"/>
      <c r="N38" s="109"/>
    </row>
    <row r="39" spans="1:33" x14ac:dyDescent="0.15">
      <c r="A39" s="32"/>
      <c r="B39" s="244"/>
      <c r="C39" s="123"/>
      <c r="D39" s="124"/>
      <c r="E39" s="122"/>
      <c r="F39" s="122"/>
      <c r="G39" s="122"/>
      <c r="H39" s="122"/>
      <c r="I39" s="122"/>
      <c r="J39" s="122"/>
      <c r="K39" s="122"/>
      <c r="L39" s="122"/>
      <c r="M39" s="124"/>
      <c r="N39" s="122"/>
      <c r="O39" s="122"/>
      <c r="P39" s="122"/>
      <c r="Q39" s="123"/>
      <c r="R39" s="94"/>
      <c r="S39" s="122"/>
      <c r="T39" s="122"/>
      <c r="U39" s="122"/>
    </row>
    <row r="40" spans="1:33" x14ac:dyDescent="0.15">
      <c r="A40" s="32"/>
      <c r="B40" s="244"/>
      <c r="C40" s="123"/>
      <c r="D40" s="124"/>
      <c r="E40" s="122"/>
      <c r="F40" s="122"/>
      <c r="G40" s="122"/>
      <c r="H40" s="122"/>
      <c r="I40" s="122"/>
      <c r="J40" s="122"/>
      <c r="K40" s="122"/>
      <c r="L40" s="122"/>
      <c r="M40" s="124"/>
      <c r="N40" s="122"/>
      <c r="O40" s="122"/>
      <c r="P40" s="122"/>
      <c r="Q40" s="123"/>
      <c r="R40" s="94"/>
      <c r="S40" s="122"/>
      <c r="T40" s="122"/>
      <c r="U40" s="122"/>
    </row>
    <row r="41" spans="1:33" ht="18.75" x14ac:dyDescent="0.15">
      <c r="A41" s="663" t="s">
        <v>407</v>
      </c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199"/>
      <c r="P41" s="199"/>
      <c r="Q41" s="199"/>
      <c r="R41" s="199"/>
      <c r="S41" s="199"/>
      <c r="T41" s="199"/>
    </row>
    <row r="42" spans="1:33" x14ac:dyDescent="0.15">
      <c r="A42" s="247" t="s">
        <v>222</v>
      </c>
      <c r="T42" s="243" t="s">
        <v>3</v>
      </c>
    </row>
    <row r="43" spans="1:33" ht="24" x14ac:dyDescent="0.15">
      <c r="A43" s="697" t="s">
        <v>4</v>
      </c>
      <c r="B43" s="596" t="s">
        <v>330</v>
      </c>
      <c r="C43" s="699" t="s">
        <v>266</v>
      </c>
      <c r="D43" s="700"/>
      <c r="E43" s="694" t="s">
        <v>349</v>
      </c>
      <c r="F43" s="701"/>
      <c r="G43" s="694" t="s">
        <v>346</v>
      </c>
      <c r="H43" s="701"/>
      <c r="I43" s="689" t="s">
        <v>350</v>
      </c>
      <c r="J43" s="689"/>
      <c r="K43" s="702" t="s">
        <v>263</v>
      </c>
      <c r="L43" s="660"/>
      <c r="M43" s="703" t="s">
        <v>340</v>
      </c>
      <c r="N43" s="656"/>
      <c r="O43" s="704" t="s">
        <v>248</v>
      </c>
      <c r="P43" s="705"/>
      <c r="Q43" s="692" t="s">
        <v>264</v>
      </c>
      <c r="R43" s="693"/>
      <c r="S43" s="689" t="s">
        <v>267</v>
      </c>
      <c r="T43" s="694"/>
    </row>
    <row r="44" spans="1:33" ht="15" customHeight="1" x14ac:dyDescent="0.15">
      <c r="A44" s="698"/>
      <c r="B44" s="595" t="s">
        <v>26</v>
      </c>
      <c r="C44" s="45" t="s">
        <v>0</v>
      </c>
      <c r="D44" s="45" t="s">
        <v>1</v>
      </c>
      <c r="E44" s="262" t="s">
        <v>0</v>
      </c>
      <c r="F44" s="262" t="s">
        <v>1</v>
      </c>
      <c r="G44" s="262" t="s">
        <v>0</v>
      </c>
      <c r="H44" s="262" t="s">
        <v>1</v>
      </c>
      <c r="I44" s="262" t="s">
        <v>0</v>
      </c>
      <c r="J44" s="262" t="s">
        <v>1</v>
      </c>
      <c r="K44" s="262" t="s">
        <v>0</v>
      </c>
      <c r="L44" s="238" t="s">
        <v>1</v>
      </c>
      <c r="M44" s="597" t="s">
        <v>0</v>
      </c>
      <c r="N44" s="262" t="s">
        <v>1</v>
      </c>
      <c r="O44" s="597" t="s">
        <v>0</v>
      </c>
      <c r="P44" s="262" t="s">
        <v>1</v>
      </c>
      <c r="Q44" s="597" t="s">
        <v>0</v>
      </c>
      <c r="R44" s="262" t="s">
        <v>1</v>
      </c>
      <c r="S44" s="262" t="s">
        <v>0</v>
      </c>
      <c r="T44" s="238" t="s">
        <v>1</v>
      </c>
    </row>
    <row r="45" spans="1:33" ht="15.6" customHeight="1" x14ac:dyDescent="0.15">
      <c r="A45" s="1" t="s">
        <v>418</v>
      </c>
      <c r="B45" s="432">
        <v>826</v>
      </c>
      <c r="C45" s="44">
        <v>188</v>
      </c>
      <c r="D45" s="103">
        <v>233</v>
      </c>
      <c r="E45" s="4">
        <v>38</v>
      </c>
      <c r="F45" s="4">
        <v>102</v>
      </c>
      <c r="G45" s="3">
        <v>6</v>
      </c>
      <c r="H45" s="37">
        <v>1</v>
      </c>
      <c r="I45" s="3">
        <v>5</v>
      </c>
      <c r="J45" s="39" t="s">
        <v>2</v>
      </c>
      <c r="K45" s="433">
        <v>101</v>
      </c>
      <c r="L45" s="432">
        <v>125</v>
      </c>
      <c r="M45" s="98">
        <v>1</v>
      </c>
      <c r="N45" s="39" t="s">
        <v>2</v>
      </c>
      <c r="O45" s="434">
        <v>18</v>
      </c>
      <c r="P45" s="435">
        <v>8</v>
      </c>
      <c r="Q45" s="39" t="s">
        <v>2</v>
      </c>
      <c r="R45" s="39" t="s">
        <v>2</v>
      </c>
      <c r="S45" s="202">
        <v>52.7</v>
      </c>
      <c r="T45" s="203">
        <v>49.7</v>
      </c>
    </row>
    <row r="46" spans="1:33" ht="15.6" customHeight="1" x14ac:dyDescent="0.15">
      <c r="A46" s="1" t="s">
        <v>394</v>
      </c>
      <c r="B46" s="432">
        <v>824</v>
      </c>
      <c r="C46" s="44">
        <v>187</v>
      </c>
      <c r="D46" s="103">
        <v>219</v>
      </c>
      <c r="E46" s="4">
        <v>39</v>
      </c>
      <c r="F46" s="4">
        <v>127</v>
      </c>
      <c r="G46" s="3">
        <v>4</v>
      </c>
      <c r="H46" s="37">
        <v>2</v>
      </c>
      <c r="I46" s="3">
        <v>6</v>
      </c>
      <c r="J46" s="39" t="s">
        <v>2</v>
      </c>
      <c r="K46" s="433">
        <v>94</v>
      </c>
      <c r="L46" s="432">
        <v>96</v>
      </c>
      <c r="M46" s="98">
        <v>2</v>
      </c>
      <c r="N46" s="39">
        <v>8</v>
      </c>
      <c r="O46" s="434">
        <v>19</v>
      </c>
      <c r="P46" s="435">
        <v>21</v>
      </c>
      <c r="Q46" s="39" t="s">
        <v>2</v>
      </c>
      <c r="R46" s="39" t="s">
        <v>2</v>
      </c>
      <c r="S46" s="202">
        <v>53.3</v>
      </c>
      <c r="T46" s="203">
        <v>46.3</v>
      </c>
    </row>
    <row r="47" spans="1:33" ht="15.6" customHeight="1" x14ac:dyDescent="0.15">
      <c r="A47" s="1">
        <v>2</v>
      </c>
      <c r="B47" s="432">
        <v>801</v>
      </c>
      <c r="C47" s="3">
        <v>197</v>
      </c>
      <c r="D47" s="3">
        <v>211</v>
      </c>
      <c r="E47" s="3">
        <v>46</v>
      </c>
      <c r="F47" s="3">
        <v>94</v>
      </c>
      <c r="G47" s="3">
        <v>2</v>
      </c>
      <c r="H47" s="37">
        <v>2</v>
      </c>
      <c r="I47" s="3">
        <v>10</v>
      </c>
      <c r="J47" s="39" t="s">
        <v>2</v>
      </c>
      <c r="K47" s="432">
        <v>91</v>
      </c>
      <c r="L47" s="432">
        <v>107</v>
      </c>
      <c r="M47" s="98" t="s">
        <v>2</v>
      </c>
      <c r="N47" s="39" t="s">
        <v>2</v>
      </c>
      <c r="O47" s="434">
        <v>19</v>
      </c>
      <c r="P47" s="435">
        <v>21</v>
      </c>
      <c r="Q47" s="39" t="s">
        <v>2</v>
      </c>
      <c r="R47" s="39" t="s">
        <v>2</v>
      </c>
      <c r="S47" s="290">
        <v>53.8</v>
      </c>
      <c r="T47" s="203">
        <v>48.5</v>
      </c>
    </row>
    <row r="48" spans="1:33" ht="15.6" customHeight="1" x14ac:dyDescent="0.15">
      <c r="A48" s="101">
        <v>3</v>
      </c>
      <c r="B48" s="433">
        <v>800</v>
      </c>
      <c r="C48" s="3">
        <v>182</v>
      </c>
      <c r="D48" s="3">
        <v>231</v>
      </c>
      <c r="E48" s="3">
        <v>47</v>
      </c>
      <c r="F48" s="3">
        <v>108</v>
      </c>
      <c r="G48" s="3">
        <v>5</v>
      </c>
      <c r="H48" s="37">
        <v>1</v>
      </c>
      <c r="I48" s="3">
        <v>5</v>
      </c>
      <c r="J48" s="39" t="s">
        <v>2</v>
      </c>
      <c r="K48" s="433">
        <v>71</v>
      </c>
      <c r="L48" s="432">
        <v>115</v>
      </c>
      <c r="M48" s="98">
        <v>3</v>
      </c>
      <c r="N48" s="39" t="s">
        <v>2</v>
      </c>
      <c r="O48" s="435">
        <v>17</v>
      </c>
      <c r="P48" s="435">
        <v>15</v>
      </c>
      <c r="Q48" s="39" t="s">
        <v>2</v>
      </c>
      <c r="R48" s="39" t="s">
        <v>2</v>
      </c>
      <c r="S48" s="290">
        <v>55.2</v>
      </c>
      <c r="T48" s="289">
        <v>49.1</v>
      </c>
    </row>
    <row r="49" spans="1:33" s="628" customFormat="1" ht="15.6" customHeight="1" x14ac:dyDescent="0.15">
      <c r="A49" s="614" t="s">
        <v>419</v>
      </c>
      <c r="B49" s="615">
        <v>772</v>
      </c>
      <c r="C49" s="615">
        <v>216</v>
      </c>
      <c r="D49" s="615">
        <v>192</v>
      </c>
      <c r="E49" s="615">
        <v>57</v>
      </c>
      <c r="F49" s="615">
        <v>116</v>
      </c>
      <c r="G49" s="617" t="s">
        <v>2</v>
      </c>
      <c r="H49" s="617" t="s">
        <v>2</v>
      </c>
      <c r="I49" s="615">
        <v>5</v>
      </c>
      <c r="J49" s="617" t="s">
        <v>2</v>
      </c>
      <c r="K49" s="615">
        <v>70</v>
      </c>
      <c r="L49" s="623">
        <v>92</v>
      </c>
      <c r="M49" s="624">
        <v>3</v>
      </c>
      <c r="N49" s="617" t="s">
        <v>2</v>
      </c>
      <c r="O49" s="615">
        <v>10</v>
      </c>
      <c r="P49" s="615">
        <v>14</v>
      </c>
      <c r="Q49" s="617" t="s">
        <v>2</v>
      </c>
      <c r="R49" s="617" t="s">
        <v>2</v>
      </c>
      <c r="S49" s="625">
        <v>60.3</v>
      </c>
      <c r="T49" s="626">
        <v>46.4</v>
      </c>
      <c r="U49" s="627"/>
      <c r="V49" s="637"/>
      <c r="W49" s="627"/>
      <c r="X49" s="627"/>
      <c r="Y49" s="627"/>
      <c r="Z49" s="627"/>
      <c r="AA49" s="627"/>
      <c r="AB49" s="627"/>
      <c r="AC49" s="627"/>
      <c r="AD49" s="627"/>
      <c r="AE49" s="627"/>
      <c r="AF49" s="627"/>
      <c r="AG49" s="627"/>
    </row>
    <row r="50" spans="1:33" x14ac:dyDescent="0.15">
      <c r="A50" s="629" t="s">
        <v>5</v>
      </c>
      <c r="B50" s="140"/>
      <c r="C50" s="221"/>
      <c r="D50" s="221"/>
      <c r="E50" s="140"/>
      <c r="F50" s="140"/>
      <c r="G50" s="140"/>
      <c r="H50" s="222"/>
      <c r="I50" s="140"/>
      <c r="J50" s="431"/>
      <c r="K50" s="140"/>
      <c r="L50" s="140"/>
      <c r="M50" s="140"/>
      <c r="N50" s="431"/>
    </row>
  </sheetData>
  <mergeCells count="64">
    <mergeCell ref="S43:T43"/>
    <mergeCell ref="O31:P31"/>
    <mergeCell ref="Q31:R31"/>
    <mergeCell ref="A43:A44"/>
    <mergeCell ref="C43:D43"/>
    <mergeCell ref="E43:F43"/>
    <mergeCell ref="G43:H43"/>
    <mergeCell ref="I43:J43"/>
    <mergeCell ref="K43:L43"/>
    <mergeCell ref="M43:N43"/>
    <mergeCell ref="O43:P43"/>
    <mergeCell ref="Q43:R43"/>
    <mergeCell ref="A41:N41"/>
    <mergeCell ref="A20:A22"/>
    <mergeCell ref="A23:A25"/>
    <mergeCell ref="A29:N29"/>
    <mergeCell ref="A31:A32"/>
    <mergeCell ref="B31:B32"/>
    <mergeCell ref="C31:D31"/>
    <mergeCell ref="E31:F31"/>
    <mergeCell ref="G31:H31"/>
    <mergeCell ref="I31:J31"/>
    <mergeCell ref="K31:L31"/>
    <mergeCell ref="M31:N31"/>
    <mergeCell ref="A15:N15"/>
    <mergeCell ref="A17:B19"/>
    <mergeCell ref="C17:N17"/>
    <mergeCell ref="O17:T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B4:B6"/>
    <mergeCell ref="C4:C6"/>
    <mergeCell ref="O5:O6"/>
    <mergeCell ref="T4:U4"/>
    <mergeCell ref="U5:U6"/>
    <mergeCell ref="P5:Q5"/>
    <mergeCell ref="R5:S5"/>
    <mergeCell ref="M4:O4"/>
    <mergeCell ref="P4:S4"/>
    <mergeCell ref="M5:M6"/>
    <mergeCell ref="T5:T6"/>
    <mergeCell ref="A1:N1"/>
    <mergeCell ref="N5:N6"/>
    <mergeCell ref="D4:F4"/>
    <mergeCell ref="G4:J4"/>
    <mergeCell ref="K4:L4"/>
    <mergeCell ref="L5:L6"/>
    <mergeCell ref="D5:D6"/>
    <mergeCell ref="E5:E6"/>
    <mergeCell ref="F5:F6"/>
    <mergeCell ref="G5:H5"/>
    <mergeCell ref="I5:J5"/>
    <mergeCell ref="K5:K6"/>
    <mergeCell ref="B3:C3"/>
    <mergeCell ref="D3:L3"/>
    <mergeCell ref="A3:A6"/>
    <mergeCell ref="M3:U3"/>
  </mergeCells>
  <phoneticPr fontId="2"/>
  <pageMargins left="0.7" right="0.7" top="0.75" bottom="0.75" header="0.3" footer="0.3"/>
  <pageSetup paperSize="9" orientation="portrait" r:id="rId1"/>
  <headerFooter alignWithMargins="0"/>
  <colBreaks count="1" manualBreakCount="1">
    <brk id="12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0"/>
  <sheetViews>
    <sheetView view="pageBreakPreview" zoomScaleNormal="100" zoomScaleSheetLayoutView="100" workbookViewId="0">
      <selection activeCell="V47" sqref="V46:V47"/>
    </sheetView>
  </sheetViews>
  <sheetFormatPr defaultColWidth="9" defaultRowHeight="12" x14ac:dyDescent="0.15"/>
  <cols>
    <col min="1" max="1" width="11.375" style="10" customWidth="1"/>
    <col min="2" max="2" width="9.75" style="10" bestFit="1" customWidth="1"/>
    <col min="3" max="10" width="8.125" style="10" customWidth="1"/>
    <col min="11" max="11" width="9.875" style="10" customWidth="1"/>
    <col min="12" max="12" width="9.75" style="10" bestFit="1" customWidth="1"/>
    <col min="13" max="21" width="7.5" style="10" customWidth="1"/>
    <col min="22" max="16384" width="9" style="10"/>
  </cols>
  <sheetData>
    <row r="1" spans="1:21" ht="29.25" customHeight="1" x14ac:dyDescent="0.15">
      <c r="A1" s="18"/>
      <c r="B1" s="643" t="s">
        <v>375</v>
      </c>
      <c r="C1" s="643"/>
      <c r="D1" s="643"/>
      <c r="E1" s="643"/>
      <c r="F1" s="643"/>
      <c r="G1" s="643"/>
      <c r="H1" s="643"/>
      <c r="I1" s="643"/>
      <c r="K1" s="710" t="s">
        <v>376</v>
      </c>
      <c r="L1" s="710"/>
      <c r="M1" s="710"/>
      <c r="N1" s="710"/>
      <c r="O1" s="710"/>
      <c r="P1" s="710"/>
      <c r="Q1" s="710"/>
      <c r="R1" s="710"/>
      <c r="S1" s="710"/>
      <c r="T1" s="710"/>
      <c r="U1" s="710"/>
    </row>
    <row r="2" spans="1:21" ht="15" customHeight="1" x14ac:dyDescent="0.15">
      <c r="A2" s="378"/>
      <c r="B2" s="379"/>
      <c r="C2" s="379"/>
      <c r="D2" s="379"/>
      <c r="E2" s="379"/>
      <c r="F2" s="379"/>
      <c r="G2" s="379"/>
      <c r="H2" s="722" t="s">
        <v>29</v>
      </c>
      <c r="I2" s="722"/>
      <c r="U2" s="51" t="s">
        <v>29</v>
      </c>
    </row>
    <row r="3" spans="1:21" ht="27.75" customHeight="1" x14ac:dyDescent="0.15">
      <c r="A3" s="654" t="s">
        <v>268</v>
      </c>
      <c r="B3" s="656"/>
      <c r="C3" s="370" t="s">
        <v>295</v>
      </c>
      <c r="D3" s="371" t="s">
        <v>294</v>
      </c>
      <c r="E3" s="371" t="s">
        <v>293</v>
      </c>
      <c r="F3" s="370" t="s">
        <v>292</v>
      </c>
      <c r="G3" s="375" t="s">
        <v>291</v>
      </c>
      <c r="H3" s="370" t="s">
        <v>290</v>
      </c>
      <c r="I3" s="372" t="s">
        <v>135</v>
      </c>
      <c r="K3" s="711" t="s">
        <v>268</v>
      </c>
      <c r="L3" s="712"/>
      <c r="M3" s="715" t="s">
        <v>179</v>
      </c>
      <c r="N3" s="647" t="s">
        <v>251</v>
      </c>
      <c r="O3" s="717"/>
      <c r="P3" s="644"/>
      <c r="Q3" s="647" t="s">
        <v>97</v>
      </c>
      <c r="R3" s="717"/>
      <c r="S3" s="653" t="s">
        <v>287</v>
      </c>
      <c r="T3" s="654"/>
      <c r="U3" s="654"/>
    </row>
    <row r="4" spans="1:21" ht="16.5" customHeight="1" x14ac:dyDescent="0.15">
      <c r="A4" s="720" t="s">
        <v>332</v>
      </c>
      <c r="B4" s="27" t="s">
        <v>370</v>
      </c>
      <c r="C4" s="148">
        <v>7860</v>
      </c>
      <c r="D4" s="148">
        <v>262</v>
      </c>
      <c r="E4" s="148">
        <v>1379</v>
      </c>
      <c r="F4" s="148">
        <v>1891</v>
      </c>
      <c r="G4" s="152" t="s">
        <v>22</v>
      </c>
      <c r="H4" s="148">
        <v>1249</v>
      </c>
      <c r="I4" s="150">
        <v>12641</v>
      </c>
      <c r="K4" s="713"/>
      <c r="L4" s="714"/>
      <c r="M4" s="716"/>
      <c r="N4" s="370" t="s">
        <v>98</v>
      </c>
      <c r="O4" s="370" t="s">
        <v>99</v>
      </c>
      <c r="P4" s="370" t="s">
        <v>26</v>
      </c>
      <c r="Q4" s="19" t="s">
        <v>101</v>
      </c>
      <c r="R4" s="372" t="s">
        <v>296</v>
      </c>
      <c r="S4" s="373" t="s">
        <v>100</v>
      </c>
      <c r="T4" s="19" t="s">
        <v>180</v>
      </c>
      <c r="U4" s="374" t="s">
        <v>26</v>
      </c>
    </row>
    <row r="5" spans="1:21" ht="16.5" customHeight="1" x14ac:dyDescent="0.15">
      <c r="A5" s="720"/>
      <c r="B5" s="27" t="s">
        <v>394</v>
      </c>
      <c r="C5" s="148">
        <v>7931</v>
      </c>
      <c r="D5" s="148">
        <v>254</v>
      </c>
      <c r="E5" s="148">
        <v>1265</v>
      </c>
      <c r="F5" s="148">
        <v>1960</v>
      </c>
      <c r="G5" s="152" t="s">
        <v>22</v>
      </c>
      <c r="H5" s="148">
        <v>1247</v>
      </c>
      <c r="I5" s="150">
        <v>12657</v>
      </c>
      <c r="K5" s="718" t="s">
        <v>348</v>
      </c>
      <c r="L5" s="27" t="s">
        <v>370</v>
      </c>
      <c r="M5" s="40">
        <v>291</v>
      </c>
      <c r="N5" s="40">
        <v>181435</v>
      </c>
      <c r="O5" s="40">
        <v>96968</v>
      </c>
      <c r="P5" s="40">
        <v>278403</v>
      </c>
      <c r="Q5" s="40">
        <v>8433</v>
      </c>
      <c r="R5" s="42">
        <v>73</v>
      </c>
      <c r="S5" s="152" t="s">
        <v>22</v>
      </c>
      <c r="T5" s="152" t="s">
        <v>22</v>
      </c>
      <c r="U5" s="151" t="s">
        <v>22</v>
      </c>
    </row>
    <row r="6" spans="1:21" ht="16.5" customHeight="1" x14ac:dyDescent="0.15">
      <c r="A6" s="720"/>
      <c r="B6" s="27">
        <v>2</v>
      </c>
      <c r="C6" s="148">
        <v>8008</v>
      </c>
      <c r="D6" s="148">
        <v>248</v>
      </c>
      <c r="E6" s="148">
        <v>598</v>
      </c>
      <c r="F6" s="148">
        <v>2028</v>
      </c>
      <c r="G6" s="152" t="s">
        <v>22</v>
      </c>
      <c r="H6" s="605" t="s">
        <v>261</v>
      </c>
      <c r="I6" s="150">
        <v>10882</v>
      </c>
      <c r="K6" s="707"/>
      <c r="L6" s="27" t="s">
        <v>394</v>
      </c>
      <c r="M6" s="40">
        <v>287</v>
      </c>
      <c r="N6" s="40">
        <v>166247</v>
      </c>
      <c r="O6" s="40">
        <v>96834</v>
      </c>
      <c r="P6" s="40">
        <v>263081</v>
      </c>
      <c r="Q6" s="40">
        <v>7597</v>
      </c>
      <c r="R6" s="42">
        <v>27</v>
      </c>
      <c r="S6" s="152" t="s">
        <v>22</v>
      </c>
      <c r="T6" s="152" t="s">
        <v>22</v>
      </c>
      <c r="U6" s="151" t="s">
        <v>22</v>
      </c>
    </row>
    <row r="7" spans="1:21" ht="16.5" customHeight="1" x14ac:dyDescent="0.15">
      <c r="A7" s="721"/>
      <c r="B7" s="541" t="s">
        <v>413</v>
      </c>
      <c r="C7" s="542">
        <v>8093</v>
      </c>
      <c r="D7" s="542">
        <v>24</v>
      </c>
      <c r="E7" s="542">
        <v>541</v>
      </c>
      <c r="F7" s="542">
        <v>2088</v>
      </c>
      <c r="G7" s="539" t="s">
        <v>22</v>
      </c>
      <c r="H7" s="539" t="s">
        <v>408</v>
      </c>
      <c r="I7" s="540">
        <v>10746</v>
      </c>
      <c r="K7" s="707"/>
      <c r="L7" s="27">
        <v>2</v>
      </c>
      <c r="M7" s="40">
        <v>267</v>
      </c>
      <c r="N7" s="40">
        <v>145170</v>
      </c>
      <c r="O7" s="40">
        <v>78696</v>
      </c>
      <c r="P7" s="40">
        <v>223866</v>
      </c>
      <c r="Q7" s="40">
        <v>4908</v>
      </c>
      <c r="R7" s="42">
        <v>24</v>
      </c>
      <c r="S7" s="152" t="s">
        <v>22</v>
      </c>
      <c r="T7" s="152" t="s">
        <v>22</v>
      </c>
      <c r="U7" s="151" t="s">
        <v>22</v>
      </c>
    </row>
    <row r="8" spans="1:21" ht="16.5" customHeight="1" x14ac:dyDescent="0.15">
      <c r="A8" s="706" t="s">
        <v>333</v>
      </c>
      <c r="B8" s="27" t="s">
        <v>370</v>
      </c>
      <c r="C8" s="148">
        <v>1306</v>
      </c>
      <c r="D8" s="152" t="s">
        <v>22</v>
      </c>
      <c r="E8" s="148">
        <v>240</v>
      </c>
      <c r="F8" s="148">
        <v>1095</v>
      </c>
      <c r="G8" s="152" t="s">
        <v>22</v>
      </c>
      <c r="H8" s="152" t="s">
        <v>22</v>
      </c>
      <c r="I8" s="150">
        <v>2641</v>
      </c>
      <c r="K8" s="708"/>
      <c r="L8" s="541" t="s">
        <v>413</v>
      </c>
      <c r="M8" s="357">
        <v>261</v>
      </c>
      <c r="N8" s="357">
        <v>152789</v>
      </c>
      <c r="O8" s="357">
        <v>90879</v>
      </c>
      <c r="P8" s="357">
        <v>243668</v>
      </c>
      <c r="Q8" s="357">
        <v>5897</v>
      </c>
      <c r="R8" s="357">
        <v>283</v>
      </c>
      <c r="S8" s="539" t="s">
        <v>261</v>
      </c>
      <c r="T8" s="539" t="s">
        <v>261</v>
      </c>
      <c r="U8" s="550" t="s">
        <v>261</v>
      </c>
    </row>
    <row r="9" spans="1:21" ht="16.5" customHeight="1" x14ac:dyDescent="0.15">
      <c r="A9" s="707"/>
      <c r="B9" s="27" t="s">
        <v>394</v>
      </c>
      <c r="C9" s="148">
        <v>1373</v>
      </c>
      <c r="D9" s="152" t="s">
        <v>22</v>
      </c>
      <c r="E9" s="148">
        <v>240</v>
      </c>
      <c r="F9" s="148">
        <v>1140</v>
      </c>
      <c r="G9" s="152" t="s">
        <v>22</v>
      </c>
      <c r="H9" s="152" t="s">
        <v>22</v>
      </c>
      <c r="I9" s="150">
        <v>2753</v>
      </c>
      <c r="K9" s="706" t="s">
        <v>176</v>
      </c>
      <c r="L9" s="27" t="s">
        <v>370</v>
      </c>
      <c r="M9" s="420">
        <v>305</v>
      </c>
      <c r="N9" s="420">
        <v>97400</v>
      </c>
      <c r="O9" s="420">
        <v>89625</v>
      </c>
      <c r="P9" s="420">
        <v>187025</v>
      </c>
      <c r="Q9" s="420">
        <v>4561</v>
      </c>
      <c r="R9" s="421">
        <v>10</v>
      </c>
      <c r="S9" s="152" t="s">
        <v>22</v>
      </c>
      <c r="T9" s="152" t="s">
        <v>22</v>
      </c>
      <c r="U9" s="151" t="s">
        <v>22</v>
      </c>
    </row>
    <row r="10" spans="1:21" ht="16.5" customHeight="1" x14ac:dyDescent="0.15">
      <c r="A10" s="707"/>
      <c r="B10" s="27">
        <v>2</v>
      </c>
      <c r="C10" s="148">
        <v>1408</v>
      </c>
      <c r="D10" s="152" t="s">
        <v>22</v>
      </c>
      <c r="E10" s="148">
        <v>217</v>
      </c>
      <c r="F10" s="148">
        <v>1178</v>
      </c>
      <c r="G10" s="152" t="s">
        <v>22</v>
      </c>
      <c r="H10" s="152" t="s">
        <v>22</v>
      </c>
      <c r="I10" s="150">
        <v>2803</v>
      </c>
      <c r="K10" s="707"/>
      <c r="L10" s="27" t="s">
        <v>394</v>
      </c>
      <c r="M10" s="40">
        <v>299</v>
      </c>
      <c r="N10" s="40">
        <v>98490</v>
      </c>
      <c r="O10" s="40">
        <v>87238</v>
      </c>
      <c r="P10" s="40">
        <v>185728</v>
      </c>
      <c r="Q10" s="40">
        <v>4531</v>
      </c>
      <c r="R10" s="54">
        <v>98</v>
      </c>
      <c r="S10" s="152" t="s">
        <v>22</v>
      </c>
      <c r="T10" s="152" t="s">
        <v>22</v>
      </c>
      <c r="U10" s="151" t="s">
        <v>22</v>
      </c>
    </row>
    <row r="11" spans="1:21" ht="16.5" customHeight="1" x14ac:dyDescent="0.15">
      <c r="A11" s="708"/>
      <c r="B11" s="541" t="s">
        <v>413</v>
      </c>
      <c r="C11" s="542">
        <v>1463</v>
      </c>
      <c r="D11" s="539" t="s">
        <v>261</v>
      </c>
      <c r="E11" s="542">
        <v>217</v>
      </c>
      <c r="F11" s="542">
        <v>1197</v>
      </c>
      <c r="G11" s="539" t="s">
        <v>261</v>
      </c>
      <c r="H11" s="539" t="s">
        <v>261</v>
      </c>
      <c r="I11" s="540">
        <v>2877</v>
      </c>
      <c r="K11" s="707"/>
      <c r="L11" s="27">
        <v>2</v>
      </c>
      <c r="M11" s="40">
        <v>281</v>
      </c>
      <c r="N11" s="40">
        <v>82104</v>
      </c>
      <c r="O11" s="40">
        <v>65561</v>
      </c>
      <c r="P11" s="40">
        <v>147665</v>
      </c>
      <c r="Q11" s="40">
        <v>3473</v>
      </c>
      <c r="R11" s="54">
        <v>20</v>
      </c>
      <c r="S11" s="152" t="s">
        <v>22</v>
      </c>
      <c r="T11" s="152" t="s">
        <v>22</v>
      </c>
      <c r="U11" s="151" t="s">
        <v>22</v>
      </c>
    </row>
    <row r="12" spans="1:21" ht="16.5" customHeight="1" x14ac:dyDescent="0.15">
      <c r="A12" s="707" t="s">
        <v>334</v>
      </c>
      <c r="B12" s="27" t="s">
        <v>370</v>
      </c>
      <c r="C12" s="148">
        <v>2858</v>
      </c>
      <c r="D12" s="152" t="s">
        <v>22</v>
      </c>
      <c r="E12" s="148">
        <v>653</v>
      </c>
      <c r="F12" s="152">
        <v>796</v>
      </c>
      <c r="G12" s="152" t="s">
        <v>22</v>
      </c>
      <c r="H12" s="148">
        <v>105</v>
      </c>
      <c r="I12" s="150">
        <v>4412</v>
      </c>
      <c r="K12" s="708"/>
      <c r="L12" s="541" t="s">
        <v>413</v>
      </c>
      <c r="M12" s="357">
        <v>278</v>
      </c>
      <c r="N12" s="357">
        <v>82853</v>
      </c>
      <c r="O12" s="357">
        <v>72303</v>
      </c>
      <c r="P12" s="357">
        <v>155156</v>
      </c>
      <c r="Q12" s="357">
        <v>4382</v>
      </c>
      <c r="R12" s="543">
        <v>10</v>
      </c>
      <c r="S12" s="539" t="s">
        <v>261</v>
      </c>
      <c r="T12" s="539" t="s">
        <v>261</v>
      </c>
      <c r="U12" s="550" t="s">
        <v>261</v>
      </c>
    </row>
    <row r="13" spans="1:21" ht="16.5" customHeight="1" x14ac:dyDescent="0.15">
      <c r="A13" s="707"/>
      <c r="B13" s="27" t="s">
        <v>394</v>
      </c>
      <c r="C13" s="148">
        <v>2888</v>
      </c>
      <c r="D13" s="152" t="s">
        <v>22</v>
      </c>
      <c r="E13" s="148">
        <v>653</v>
      </c>
      <c r="F13" s="152">
        <v>836</v>
      </c>
      <c r="G13" s="152" t="s">
        <v>22</v>
      </c>
      <c r="H13" s="148">
        <v>105</v>
      </c>
      <c r="I13" s="150">
        <v>4482</v>
      </c>
      <c r="K13" s="706" t="s">
        <v>177</v>
      </c>
      <c r="L13" s="27" t="s">
        <v>370</v>
      </c>
      <c r="M13" s="40">
        <v>293</v>
      </c>
      <c r="N13" s="40">
        <v>27703</v>
      </c>
      <c r="O13" s="40">
        <v>27264</v>
      </c>
      <c r="P13" s="40">
        <v>54967</v>
      </c>
      <c r="Q13" s="40">
        <v>1583</v>
      </c>
      <c r="R13" s="42">
        <v>48</v>
      </c>
      <c r="S13" s="152" t="s">
        <v>22</v>
      </c>
      <c r="T13" s="152" t="s">
        <v>22</v>
      </c>
      <c r="U13" s="151" t="s">
        <v>22</v>
      </c>
    </row>
    <row r="14" spans="1:21" ht="16.5" customHeight="1" x14ac:dyDescent="0.15">
      <c r="A14" s="707"/>
      <c r="B14" s="27">
        <v>2</v>
      </c>
      <c r="C14" s="148">
        <v>2902</v>
      </c>
      <c r="D14" s="152" t="s">
        <v>22</v>
      </c>
      <c r="E14" s="148">
        <v>639</v>
      </c>
      <c r="F14" s="152">
        <v>894</v>
      </c>
      <c r="G14" s="152" t="s">
        <v>22</v>
      </c>
      <c r="H14" s="605" t="s">
        <v>261</v>
      </c>
      <c r="I14" s="150">
        <v>4435</v>
      </c>
      <c r="K14" s="707"/>
      <c r="L14" s="27" t="s">
        <v>394</v>
      </c>
      <c r="M14" s="40">
        <v>284</v>
      </c>
      <c r="N14" s="40">
        <v>25570</v>
      </c>
      <c r="O14" s="40">
        <v>28124</v>
      </c>
      <c r="P14" s="40">
        <v>53694</v>
      </c>
      <c r="Q14" s="40">
        <v>1925</v>
      </c>
      <c r="R14" s="42">
        <v>48</v>
      </c>
      <c r="S14" s="152" t="s">
        <v>22</v>
      </c>
      <c r="T14" s="152" t="s">
        <v>22</v>
      </c>
      <c r="U14" s="151" t="s">
        <v>22</v>
      </c>
    </row>
    <row r="15" spans="1:21" ht="16.5" customHeight="1" x14ac:dyDescent="0.15">
      <c r="A15" s="708"/>
      <c r="B15" s="541" t="s">
        <v>413</v>
      </c>
      <c r="C15" s="542">
        <v>2824</v>
      </c>
      <c r="D15" s="539" t="s">
        <v>22</v>
      </c>
      <c r="E15" s="542">
        <v>419</v>
      </c>
      <c r="F15" s="539">
        <v>938</v>
      </c>
      <c r="G15" s="539" t="s">
        <v>22</v>
      </c>
      <c r="H15" s="539" t="s">
        <v>408</v>
      </c>
      <c r="I15" s="540">
        <v>4181</v>
      </c>
      <c r="K15" s="707"/>
      <c r="L15" s="27">
        <v>2</v>
      </c>
      <c r="M15" s="40">
        <v>267</v>
      </c>
      <c r="N15" s="40">
        <v>22733</v>
      </c>
      <c r="O15" s="40">
        <v>25154</v>
      </c>
      <c r="P15" s="40">
        <v>47887</v>
      </c>
      <c r="Q15" s="40">
        <v>1539</v>
      </c>
      <c r="R15" s="42">
        <v>38</v>
      </c>
      <c r="S15" s="152" t="s">
        <v>22</v>
      </c>
      <c r="T15" s="152" t="s">
        <v>22</v>
      </c>
      <c r="U15" s="151" t="s">
        <v>22</v>
      </c>
    </row>
    <row r="16" spans="1:21" ht="16.5" customHeight="1" x14ac:dyDescent="0.15">
      <c r="A16" s="718" t="s">
        <v>335</v>
      </c>
      <c r="B16" s="27" t="s">
        <v>370</v>
      </c>
      <c r="C16" s="152" t="s">
        <v>22</v>
      </c>
      <c r="D16" s="152" t="s">
        <v>22</v>
      </c>
      <c r="E16" s="40">
        <v>1130</v>
      </c>
      <c r="F16" s="58" t="s">
        <v>22</v>
      </c>
      <c r="G16" s="40">
        <v>828</v>
      </c>
      <c r="H16" s="152" t="s">
        <v>22</v>
      </c>
      <c r="I16" s="150">
        <v>1958</v>
      </c>
      <c r="K16" s="708"/>
      <c r="L16" s="541" t="s">
        <v>413</v>
      </c>
      <c r="M16" s="357">
        <v>263</v>
      </c>
      <c r="N16" s="357">
        <v>22978</v>
      </c>
      <c r="O16" s="357">
        <v>27690</v>
      </c>
      <c r="P16" s="357">
        <v>50668</v>
      </c>
      <c r="Q16" s="357">
        <v>1965</v>
      </c>
      <c r="R16" s="357">
        <v>49</v>
      </c>
      <c r="S16" s="539" t="s">
        <v>261</v>
      </c>
      <c r="T16" s="539" t="s">
        <v>261</v>
      </c>
      <c r="U16" s="550" t="s">
        <v>261</v>
      </c>
    </row>
    <row r="17" spans="1:21" ht="16.5" customHeight="1" x14ac:dyDescent="0.15">
      <c r="A17" s="720"/>
      <c r="B17" s="27" t="s">
        <v>394</v>
      </c>
      <c r="C17" s="152" t="s">
        <v>22</v>
      </c>
      <c r="D17" s="152" t="s">
        <v>22</v>
      </c>
      <c r="E17" s="40">
        <v>1130</v>
      </c>
      <c r="F17" s="58" t="s">
        <v>22</v>
      </c>
      <c r="G17" s="40">
        <v>828</v>
      </c>
      <c r="H17" s="152" t="s">
        <v>22</v>
      </c>
      <c r="I17" s="150">
        <v>1958</v>
      </c>
      <c r="K17" s="709" t="s">
        <v>26</v>
      </c>
      <c r="L17" s="27" t="s">
        <v>370</v>
      </c>
      <c r="M17" s="420">
        <v>889</v>
      </c>
      <c r="N17" s="420">
        <v>306538</v>
      </c>
      <c r="O17" s="420">
        <v>213857</v>
      </c>
      <c r="P17" s="420">
        <v>520395</v>
      </c>
      <c r="Q17" s="420">
        <v>14577</v>
      </c>
      <c r="R17" s="422">
        <v>131</v>
      </c>
      <c r="S17" s="40">
        <v>778</v>
      </c>
      <c r="T17" s="40">
        <v>39460</v>
      </c>
      <c r="U17" s="42">
        <v>40238</v>
      </c>
    </row>
    <row r="18" spans="1:21" ht="16.5" customHeight="1" x14ac:dyDescent="0.15">
      <c r="A18" s="720"/>
      <c r="B18" s="27">
        <v>2</v>
      </c>
      <c r="C18" s="152" t="s">
        <v>22</v>
      </c>
      <c r="D18" s="152" t="s">
        <v>22</v>
      </c>
      <c r="E18" s="40">
        <v>1130</v>
      </c>
      <c r="F18" s="58" t="s">
        <v>22</v>
      </c>
      <c r="G18" s="40">
        <v>828</v>
      </c>
      <c r="H18" s="152" t="s">
        <v>22</v>
      </c>
      <c r="I18" s="150">
        <v>1958</v>
      </c>
      <c r="K18" s="709"/>
      <c r="L18" s="27" t="s">
        <v>394</v>
      </c>
      <c r="M18" s="40">
        <v>870</v>
      </c>
      <c r="N18" s="40">
        <v>290307</v>
      </c>
      <c r="O18" s="40">
        <v>212196</v>
      </c>
      <c r="P18" s="40">
        <v>502503</v>
      </c>
      <c r="Q18" s="40">
        <v>14053</v>
      </c>
      <c r="R18" s="42">
        <v>173</v>
      </c>
      <c r="S18" s="40">
        <v>806</v>
      </c>
      <c r="T18" s="40">
        <v>40849</v>
      </c>
      <c r="U18" s="42">
        <v>41655</v>
      </c>
    </row>
    <row r="19" spans="1:21" ht="16.5" customHeight="1" x14ac:dyDescent="0.15">
      <c r="A19" s="721"/>
      <c r="B19" s="541" t="s">
        <v>413</v>
      </c>
      <c r="C19" s="539" t="s">
        <v>261</v>
      </c>
      <c r="D19" s="539" t="s">
        <v>261</v>
      </c>
      <c r="E19" s="357">
        <v>1130</v>
      </c>
      <c r="F19" s="563" t="s">
        <v>261</v>
      </c>
      <c r="G19" s="357">
        <v>828</v>
      </c>
      <c r="H19" s="539" t="s">
        <v>261</v>
      </c>
      <c r="I19" s="540">
        <f>SUM(C19:H19)</f>
        <v>1958</v>
      </c>
      <c r="K19" s="709"/>
      <c r="L19" s="27">
        <v>2</v>
      </c>
      <c r="M19" s="40">
        <v>815</v>
      </c>
      <c r="N19" s="40">
        <v>250007</v>
      </c>
      <c r="O19" s="40">
        <v>169411</v>
      </c>
      <c r="P19" s="40">
        <v>419418</v>
      </c>
      <c r="Q19" s="40">
        <v>9920</v>
      </c>
      <c r="R19" s="42">
        <v>82</v>
      </c>
      <c r="S19" s="40">
        <v>782</v>
      </c>
      <c r="T19" s="40">
        <v>40810</v>
      </c>
      <c r="U19" s="42">
        <v>41592</v>
      </c>
    </row>
    <row r="20" spans="1:21" ht="16.5" customHeight="1" x14ac:dyDescent="0.15">
      <c r="A20" s="707" t="s">
        <v>336</v>
      </c>
      <c r="B20" s="27" t="s">
        <v>370</v>
      </c>
      <c r="C20" s="148">
        <v>12024</v>
      </c>
      <c r="D20" s="148">
        <v>262</v>
      </c>
      <c r="E20" s="148">
        <v>3402</v>
      </c>
      <c r="F20" s="148">
        <v>3782</v>
      </c>
      <c r="G20" s="40">
        <v>828</v>
      </c>
      <c r="H20" s="148">
        <v>1354</v>
      </c>
      <c r="I20" s="150">
        <v>21652</v>
      </c>
      <c r="K20" s="709"/>
      <c r="L20" s="541" t="s">
        <v>413</v>
      </c>
      <c r="M20" s="357">
        <f t="shared" ref="M20:R20" si="0">SUM(M8,M12,M16)</f>
        <v>802</v>
      </c>
      <c r="N20" s="357">
        <f>SUM(N8,N12,N16)</f>
        <v>258620</v>
      </c>
      <c r="O20" s="357">
        <f t="shared" si="0"/>
        <v>190872</v>
      </c>
      <c r="P20" s="357">
        <f t="shared" si="0"/>
        <v>449492</v>
      </c>
      <c r="Q20" s="357">
        <f t="shared" si="0"/>
        <v>12244</v>
      </c>
      <c r="R20" s="357">
        <f t="shared" si="0"/>
        <v>342</v>
      </c>
      <c r="S20" s="357">
        <v>790</v>
      </c>
      <c r="T20" s="357">
        <f>U20-S20</f>
        <v>41349</v>
      </c>
      <c r="U20" s="544">
        <v>42139</v>
      </c>
    </row>
    <row r="21" spans="1:21" ht="16.5" customHeight="1" x14ac:dyDescent="0.15">
      <c r="A21" s="707"/>
      <c r="B21" s="27" t="s">
        <v>394</v>
      </c>
      <c r="C21" s="148">
        <v>12192</v>
      </c>
      <c r="D21" s="148">
        <v>254</v>
      </c>
      <c r="E21" s="148">
        <v>3288</v>
      </c>
      <c r="F21" s="148">
        <v>3936</v>
      </c>
      <c r="G21" s="40">
        <v>828</v>
      </c>
      <c r="H21" s="148">
        <v>1352</v>
      </c>
      <c r="I21" s="150">
        <v>21850</v>
      </c>
      <c r="K21" s="38" t="s">
        <v>102</v>
      </c>
      <c r="L21" s="423"/>
      <c r="M21" s="8"/>
      <c r="N21" s="8"/>
      <c r="O21" s="8"/>
      <c r="P21" s="8"/>
      <c r="Q21" s="8"/>
      <c r="R21" s="8"/>
      <c r="S21" s="8"/>
      <c r="T21" s="8"/>
    </row>
    <row r="22" spans="1:21" ht="16.5" customHeight="1" x14ac:dyDescent="0.15">
      <c r="A22" s="707"/>
      <c r="B22" s="27">
        <v>2</v>
      </c>
      <c r="C22" s="148">
        <v>12318</v>
      </c>
      <c r="D22" s="148">
        <v>248</v>
      </c>
      <c r="E22" s="148">
        <v>2584</v>
      </c>
      <c r="F22" s="148">
        <v>4100</v>
      </c>
      <c r="G22" s="40">
        <v>828</v>
      </c>
      <c r="H22" s="605" t="s">
        <v>261</v>
      </c>
      <c r="I22" s="150">
        <v>20078</v>
      </c>
      <c r="K22" s="81" t="s">
        <v>288</v>
      </c>
      <c r="L22" s="130"/>
      <c r="M22" s="130"/>
      <c r="N22" s="130"/>
      <c r="O22" s="130"/>
      <c r="P22" s="130"/>
      <c r="Q22" s="130"/>
      <c r="R22" s="130"/>
      <c r="S22" s="130"/>
      <c r="T22" s="130"/>
      <c r="U22" s="8"/>
    </row>
    <row r="23" spans="1:21" ht="16.5" customHeight="1" x14ac:dyDescent="0.15">
      <c r="A23" s="708"/>
      <c r="B23" s="541" t="s">
        <v>413</v>
      </c>
      <c r="C23" s="542">
        <f>SUM(C7,C11,C15,C19)</f>
        <v>12380</v>
      </c>
      <c r="D23" s="542">
        <f>SUM(D7,D11,D15,D19)</f>
        <v>24</v>
      </c>
      <c r="E23" s="542">
        <f>SUM(E7,E11,E15,E19)</f>
        <v>2307</v>
      </c>
      <c r="F23" s="542">
        <f>SUM(F7,F11,F15,F19)</f>
        <v>4223</v>
      </c>
      <c r="G23" s="357">
        <f>SUM(G7,G11,G15,G19)</f>
        <v>828</v>
      </c>
      <c r="H23" s="539" t="s">
        <v>408</v>
      </c>
      <c r="I23" s="540">
        <v>19762</v>
      </c>
      <c r="K23" s="81" t="s">
        <v>341</v>
      </c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6.5" customHeight="1" x14ac:dyDescent="0.15">
      <c r="A24" s="9" t="s">
        <v>223</v>
      </c>
      <c r="B24" s="81"/>
      <c r="C24" s="81"/>
      <c r="D24" s="81"/>
      <c r="E24" s="81"/>
      <c r="F24" s="81"/>
      <c r="G24" s="81"/>
      <c r="H24" s="81"/>
      <c r="I24" s="81"/>
    </row>
    <row r="25" spans="1:21" ht="16.5" customHeight="1" x14ac:dyDescent="0.15">
      <c r="A25" s="9"/>
      <c r="B25" s="81"/>
      <c r="C25" s="81"/>
      <c r="D25" s="81"/>
      <c r="E25" s="81"/>
      <c r="F25" s="81"/>
      <c r="G25" s="81"/>
      <c r="H25" s="81"/>
      <c r="I25" s="81"/>
      <c r="K25" s="81"/>
    </row>
    <row r="26" spans="1:21" ht="16.5" customHeight="1" x14ac:dyDescent="0.15">
      <c r="A26" s="9"/>
      <c r="B26" s="81"/>
      <c r="C26" s="81"/>
      <c r="D26" s="81"/>
      <c r="E26" s="81"/>
      <c r="F26" s="81"/>
      <c r="G26" s="81"/>
      <c r="H26" s="81"/>
      <c r="I26" s="81"/>
    </row>
    <row r="27" spans="1:21" ht="29.25" customHeight="1" x14ac:dyDescent="0.15">
      <c r="A27" s="719" t="s">
        <v>410</v>
      </c>
      <c r="B27" s="719"/>
      <c r="C27" s="719"/>
      <c r="D27" s="719"/>
      <c r="E27" s="719"/>
      <c r="F27" s="719"/>
      <c r="G27" s="719"/>
      <c r="H27" s="719"/>
      <c r="I27" s="719"/>
      <c r="J27" s="719"/>
      <c r="N27" s="8"/>
    </row>
    <row r="28" spans="1:21" ht="16.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379"/>
      <c r="L28" s="8"/>
      <c r="M28" s="8"/>
      <c r="N28" s="8"/>
      <c r="O28" s="8"/>
      <c r="P28" s="8"/>
      <c r="Q28" s="8"/>
      <c r="R28" s="8"/>
      <c r="S28" s="8"/>
      <c r="T28" s="8"/>
      <c r="U28" s="51" t="s">
        <v>23</v>
      </c>
    </row>
    <row r="29" spans="1:21" ht="30" customHeight="1" x14ac:dyDescent="0.15">
      <c r="A29" s="654" t="s">
        <v>268</v>
      </c>
      <c r="B29" s="656"/>
      <c r="C29" s="370" t="s">
        <v>79</v>
      </c>
      <c r="D29" s="370" t="s">
        <v>80</v>
      </c>
      <c r="E29" s="370" t="s">
        <v>81</v>
      </c>
      <c r="F29" s="370" t="s">
        <v>82</v>
      </c>
      <c r="G29" s="370" t="s">
        <v>83</v>
      </c>
      <c r="H29" s="370" t="s">
        <v>84</v>
      </c>
      <c r="I29" s="370" t="s">
        <v>85</v>
      </c>
      <c r="J29" s="372" t="s">
        <v>86</v>
      </c>
      <c r="K29" s="376" t="s">
        <v>87</v>
      </c>
      <c r="L29" s="370" t="s">
        <v>88</v>
      </c>
      <c r="M29" s="370" t="s">
        <v>89</v>
      </c>
      <c r="N29" s="370" t="s">
        <v>90</v>
      </c>
      <c r="O29" s="370" t="s">
        <v>91</v>
      </c>
      <c r="P29" s="272" t="s">
        <v>92</v>
      </c>
      <c r="Q29" s="273" t="s">
        <v>347</v>
      </c>
      <c r="R29" s="272" t="s">
        <v>93</v>
      </c>
      <c r="S29" s="272" t="s">
        <v>94</v>
      </c>
      <c r="T29" s="272" t="s">
        <v>95</v>
      </c>
      <c r="U29" s="372" t="s">
        <v>96</v>
      </c>
    </row>
    <row r="30" spans="1:21" ht="16.5" customHeight="1" x14ac:dyDescent="0.15">
      <c r="A30" s="706" t="s">
        <v>175</v>
      </c>
      <c r="B30" s="27" t="s">
        <v>370</v>
      </c>
      <c r="C30" s="148">
        <v>281496</v>
      </c>
      <c r="D30" s="148">
        <v>3595</v>
      </c>
      <c r="E30" s="148">
        <v>5374</v>
      </c>
      <c r="F30" s="148">
        <v>11596</v>
      </c>
      <c r="G30" s="148">
        <v>18009</v>
      </c>
      <c r="H30" s="148">
        <v>9598</v>
      </c>
      <c r="I30" s="148">
        <v>12418</v>
      </c>
      <c r="J30" s="150">
        <v>5760</v>
      </c>
      <c r="K30" s="424">
        <v>17357</v>
      </c>
      <c r="L30" s="425">
        <v>2191</v>
      </c>
      <c r="M30" s="425">
        <v>26657</v>
      </c>
      <c r="N30" s="425">
        <v>19328</v>
      </c>
      <c r="O30" s="425">
        <v>56945</v>
      </c>
      <c r="P30" s="425">
        <v>40074</v>
      </c>
      <c r="Q30" s="425">
        <v>2402</v>
      </c>
      <c r="R30" s="425">
        <v>15883</v>
      </c>
      <c r="S30" s="425">
        <v>6919</v>
      </c>
      <c r="T30" s="425">
        <v>12641</v>
      </c>
      <c r="U30" s="426">
        <v>14749</v>
      </c>
    </row>
    <row r="31" spans="1:21" ht="16.5" customHeight="1" x14ac:dyDescent="0.15">
      <c r="A31" s="707"/>
      <c r="B31" s="27" t="s">
        <v>394</v>
      </c>
      <c r="C31" s="148">
        <v>280962</v>
      </c>
      <c r="D31" s="148">
        <v>3498</v>
      </c>
      <c r="E31" s="148">
        <v>5395</v>
      </c>
      <c r="F31" s="148">
        <v>11763</v>
      </c>
      <c r="G31" s="148">
        <v>18110</v>
      </c>
      <c r="H31" s="148">
        <v>9762</v>
      </c>
      <c r="I31" s="148">
        <v>12566</v>
      </c>
      <c r="J31" s="150">
        <v>5778</v>
      </c>
      <c r="K31" s="424">
        <v>17351</v>
      </c>
      <c r="L31" s="425">
        <v>2222</v>
      </c>
      <c r="M31" s="425">
        <v>26883</v>
      </c>
      <c r="N31" s="425">
        <v>19878</v>
      </c>
      <c r="O31" s="425">
        <v>57457</v>
      </c>
      <c r="P31" s="425">
        <v>37202</v>
      </c>
      <c r="Q31" s="425">
        <v>2403</v>
      </c>
      <c r="R31" s="425">
        <v>16250</v>
      </c>
      <c r="S31" s="425">
        <v>6962</v>
      </c>
      <c r="T31" s="425">
        <v>12657</v>
      </c>
      <c r="U31" s="426">
        <v>14825</v>
      </c>
    </row>
    <row r="32" spans="1:21" ht="16.5" customHeight="1" x14ac:dyDescent="0.15">
      <c r="A32" s="707"/>
      <c r="B32" s="27">
        <v>2</v>
      </c>
      <c r="C32" s="148">
        <v>277575</v>
      </c>
      <c r="D32" s="148">
        <v>3531</v>
      </c>
      <c r="E32" s="148">
        <v>5388</v>
      </c>
      <c r="F32" s="148">
        <v>11203</v>
      </c>
      <c r="G32" s="148">
        <v>18184</v>
      </c>
      <c r="H32" s="148">
        <v>9730</v>
      </c>
      <c r="I32" s="148">
        <v>12373</v>
      </c>
      <c r="J32" s="150">
        <v>5733</v>
      </c>
      <c r="K32" s="424">
        <v>17177</v>
      </c>
      <c r="L32" s="425">
        <v>2256</v>
      </c>
      <c r="M32" s="425">
        <v>26984</v>
      </c>
      <c r="N32" s="425">
        <v>19796</v>
      </c>
      <c r="O32" s="425">
        <v>57813</v>
      </c>
      <c r="P32" s="425">
        <v>35638</v>
      </c>
      <c r="Q32" s="425">
        <v>2413</v>
      </c>
      <c r="R32" s="425">
        <v>16600</v>
      </c>
      <c r="S32" s="425">
        <v>7081</v>
      </c>
      <c r="T32" s="425">
        <v>10882</v>
      </c>
      <c r="U32" s="426">
        <v>14793</v>
      </c>
    </row>
    <row r="33" spans="1:22" ht="16.5" customHeight="1" x14ac:dyDescent="0.15">
      <c r="A33" s="708"/>
      <c r="B33" s="541" t="s">
        <v>413</v>
      </c>
      <c r="C33" s="542">
        <v>279121</v>
      </c>
      <c r="D33" s="542">
        <v>3491</v>
      </c>
      <c r="E33" s="542">
        <v>5367</v>
      </c>
      <c r="F33" s="542">
        <v>11302</v>
      </c>
      <c r="G33" s="542">
        <v>18315</v>
      </c>
      <c r="H33" s="542">
        <v>9988</v>
      </c>
      <c r="I33" s="542">
        <v>12548</v>
      </c>
      <c r="J33" s="540">
        <v>5819</v>
      </c>
      <c r="K33" s="545">
        <v>17254</v>
      </c>
      <c r="L33" s="546">
        <v>2253</v>
      </c>
      <c r="M33" s="546">
        <v>27044</v>
      </c>
      <c r="N33" s="546">
        <v>20303</v>
      </c>
      <c r="O33" s="546">
        <v>58859</v>
      </c>
      <c r="P33" s="546">
        <v>34669</v>
      </c>
      <c r="Q33" s="546">
        <v>2437</v>
      </c>
      <c r="R33" s="546">
        <v>16822</v>
      </c>
      <c r="S33" s="546">
        <v>7039</v>
      </c>
      <c r="T33" s="546">
        <v>10746</v>
      </c>
      <c r="U33" s="547">
        <v>14865</v>
      </c>
    </row>
    <row r="34" spans="1:22" ht="16.5" customHeight="1" x14ac:dyDescent="0.15">
      <c r="A34" s="706" t="s">
        <v>176</v>
      </c>
      <c r="B34" s="27" t="s">
        <v>370</v>
      </c>
      <c r="C34" s="148">
        <v>71077</v>
      </c>
      <c r="D34" s="148">
        <v>752</v>
      </c>
      <c r="E34" s="148">
        <v>1297</v>
      </c>
      <c r="F34" s="148">
        <v>2576</v>
      </c>
      <c r="G34" s="148">
        <v>3874</v>
      </c>
      <c r="H34" s="148">
        <v>2934</v>
      </c>
      <c r="I34" s="148">
        <v>4730</v>
      </c>
      <c r="J34" s="150">
        <v>1629</v>
      </c>
      <c r="K34" s="424">
        <v>3566</v>
      </c>
      <c r="L34" s="425">
        <v>708</v>
      </c>
      <c r="M34" s="425">
        <v>4041</v>
      </c>
      <c r="N34" s="425">
        <v>9024</v>
      </c>
      <c r="O34" s="427">
        <v>29148</v>
      </c>
      <c r="P34" s="427" t="s">
        <v>22</v>
      </c>
      <c r="Q34" s="427" t="s">
        <v>22</v>
      </c>
      <c r="R34" s="425">
        <v>1301</v>
      </c>
      <c r="S34" s="425">
        <v>394</v>
      </c>
      <c r="T34" s="425">
        <v>2641</v>
      </c>
      <c r="U34" s="426">
        <v>2462</v>
      </c>
    </row>
    <row r="35" spans="1:22" ht="16.5" customHeight="1" x14ac:dyDescent="0.15">
      <c r="A35" s="707"/>
      <c r="B35" s="27" t="s">
        <v>394</v>
      </c>
      <c r="C35" s="148">
        <v>74613</v>
      </c>
      <c r="D35" s="148">
        <v>777</v>
      </c>
      <c r="E35" s="148">
        <v>1416</v>
      </c>
      <c r="F35" s="148">
        <v>2635</v>
      </c>
      <c r="G35" s="148">
        <v>4065</v>
      </c>
      <c r="H35" s="148">
        <v>3065</v>
      </c>
      <c r="I35" s="148">
        <v>4979</v>
      </c>
      <c r="J35" s="150">
        <v>1719</v>
      </c>
      <c r="K35" s="424">
        <v>3752</v>
      </c>
      <c r="L35" s="425">
        <v>721</v>
      </c>
      <c r="M35" s="425">
        <v>4180</v>
      </c>
      <c r="N35" s="425">
        <v>9705</v>
      </c>
      <c r="O35" s="427">
        <v>30599</v>
      </c>
      <c r="P35" s="427" t="s">
        <v>22</v>
      </c>
      <c r="Q35" s="427" t="s">
        <v>22</v>
      </c>
      <c r="R35" s="425">
        <v>1361</v>
      </c>
      <c r="S35" s="425">
        <v>396</v>
      </c>
      <c r="T35" s="425">
        <v>2753</v>
      </c>
      <c r="U35" s="426">
        <v>2490</v>
      </c>
    </row>
    <row r="36" spans="1:22" ht="16.5" customHeight="1" x14ac:dyDescent="0.15">
      <c r="A36" s="707"/>
      <c r="B36" s="27">
        <v>2</v>
      </c>
      <c r="C36" s="148">
        <v>76943</v>
      </c>
      <c r="D36" s="148">
        <v>787</v>
      </c>
      <c r="E36" s="148">
        <v>1492</v>
      </c>
      <c r="F36" s="148">
        <v>2564</v>
      </c>
      <c r="G36" s="148">
        <v>4167</v>
      </c>
      <c r="H36" s="148">
        <v>3108</v>
      </c>
      <c r="I36" s="148">
        <v>5154</v>
      </c>
      <c r="J36" s="150">
        <v>1736</v>
      </c>
      <c r="K36" s="424">
        <v>3818</v>
      </c>
      <c r="L36" s="425">
        <v>722</v>
      </c>
      <c r="M36" s="425">
        <v>4246</v>
      </c>
      <c r="N36" s="425">
        <v>10205</v>
      </c>
      <c r="O36" s="427">
        <v>31815</v>
      </c>
      <c r="P36" s="427" t="s">
        <v>22</v>
      </c>
      <c r="Q36" s="427" t="s">
        <v>22</v>
      </c>
      <c r="R36" s="425">
        <v>1412</v>
      </c>
      <c r="S36" s="425">
        <v>395</v>
      </c>
      <c r="T36" s="425">
        <v>2803</v>
      </c>
      <c r="U36" s="426">
        <v>2519</v>
      </c>
      <c r="V36" s="380"/>
    </row>
    <row r="37" spans="1:22" ht="16.5" customHeight="1" x14ac:dyDescent="0.15">
      <c r="A37" s="708"/>
      <c r="B37" s="541" t="s">
        <v>413</v>
      </c>
      <c r="C37" s="542">
        <v>79680</v>
      </c>
      <c r="D37" s="542">
        <v>795</v>
      </c>
      <c r="E37" s="542">
        <v>1588</v>
      </c>
      <c r="F37" s="542">
        <v>2594</v>
      </c>
      <c r="G37" s="542">
        <v>4404</v>
      </c>
      <c r="H37" s="542">
        <v>3240</v>
      </c>
      <c r="I37" s="542">
        <v>5274</v>
      </c>
      <c r="J37" s="540">
        <v>1824</v>
      </c>
      <c r="K37" s="545">
        <v>3936</v>
      </c>
      <c r="L37" s="546">
        <v>705</v>
      </c>
      <c r="M37" s="546">
        <v>4313</v>
      </c>
      <c r="N37" s="546">
        <v>10799</v>
      </c>
      <c r="O37" s="548">
        <v>32989</v>
      </c>
      <c r="P37" s="548" t="s">
        <v>261</v>
      </c>
      <c r="Q37" s="548" t="s">
        <v>261</v>
      </c>
      <c r="R37" s="546">
        <v>1459</v>
      </c>
      <c r="S37" s="546">
        <v>395</v>
      </c>
      <c r="T37" s="546">
        <v>2877</v>
      </c>
      <c r="U37" s="547">
        <v>2488</v>
      </c>
    </row>
    <row r="38" spans="1:22" ht="16.5" customHeight="1" x14ac:dyDescent="0.15">
      <c r="A38" s="706" t="s">
        <v>177</v>
      </c>
      <c r="B38" s="27" t="s">
        <v>370</v>
      </c>
      <c r="C38" s="148">
        <v>103859</v>
      </c>
      <c r="D38" s="148">
        <v>664</v>
      </c>
      <c r="E38" s="148">
        <v>1511</v>
      </c>
      <c r="F38" s="148">
        <v>3052</v>
      </c>
      <c r="G38" s="148">
        <v>5139</v>
      </c>
      <c r="H38" s="148">
        <v>2960</v>
      </c>
      <c r="I38" s="148">
        <v>4745</v>
      </c>
      <c r="J38" s="150">
        <v>1795</v>
      </c>
      <c r="K38" s="424">
        <v>4170</v>
      </c>
      <c r="L38" s="425">
        <v>803</v>
      </c>
      <c r="M38" s="425">
        <v>11476</v>
      </c>
      <c r="N38" s="425">
        <v>16363</v>
      </c>
      <c r="O38" s="425">
        <v>41061</v>
      </c>
      <c r="P38" s="427" t="s">
        <v>22</v>
      </c>
      <c r="Q38" s="427" t="s">
        <v>22</v>
      </c>
      <c r="R38" s="425">
        <v>2191</v>
      </c>
      <c r="S38" s="425">
        <v>1176</v>
      </c>
      <c r="T38" s="425">
        <v>4412</v>
      </c>
      <c r="U38" s="428">
        <v>2341</v>
      </c>
    </row>
    <row r="39" spans="1:22" s="18" customFormat="1" ht="16.5" customHeight="1" x14ac:dyDescent="0.15">
      <c r="A39" s="707"/>
      <c r="B39" s="27" t="s">
        <v>394</v>
      </c>
      <c r="C39" s="148">
        <v>104292</v>
      </c>
      <c r="D39" s="148">
        <v>644</v>
      </c>
      <c r="E39" s="148">
        <v>1536</v>
      </c>
      <c r="F39" s="148">
        <v>3086</v>
      </c>
      <c r="G39" s="148">
        <v>5243</v>
      </c>
      <c r="H39" s="148">
        <v>2940</v>
      </c>
      <c r="I39" s="148">
        <v>4969</v>
      </c>
      <c r="J39" s="150">
        <v>1843</v>
      </c>
      <c r="K39" s="424">
        <v>4269</v>
      </c>
      <c r="L39" s="425">
        <v>798</v>
      </c>
      <c r="M39" s="425">
        <v>11149</v>
      </c>
      <c r="N39" s="425">
        <v>16378</v>
      </c>
      <c r="O39" s="425">
        <v>41339</v>
      </c>
      <c r="P39" s="427" t="s">
        <v>22</v>
      </c>
      <c r="Q39" s="427" t="s">
        <v>22</v>
      </c>
      <c r="R39" s="425">
        <v>2263</v>
      </c>
      <c r="S39" s="425">
        <v>1139</v>
      </c>
      <c r="T39" s="425">
        <v>4482</v>
      </c>
      <c r="U39" s="428">
        <v>2214</v>
      </c>
    </row>
    <row r="40" spans="1:22" ht="16.5" customHeight="1" x14ac:dyDescent="0.15">
      <c r="A40" s="707"/>
      <c r="B40" s="27">
        <v>2</v>
      </c>
      <c r="C40" s="148">
        <v>104181</v>
      </c>
      <c r="D40" s="148">
        <v>642</v>
      </c>
      <c r="E40" s="148">
        <v>1498</v>
      </c>
      <c r="F40" s="148">
        <v>3065</v>
      </c>
      <c r="G40" s="148">
        <v>5132</v>
      </c>
      <c r="H40" s="148">
        <v>2931</v>
      </c>
      <c r="I40" s="148">
        <v>4987</v>
      </c>
      <c r="J40" s="150">
        <v>1761</v>
      </c>
      <c r="K40" s="424">
        <v>4224</v>
      </c>
      <c r="L40" s="425">
        <v>815</v>
      </c>
      <c r="M40" s="425">
        <v>10756</v>
      </c>
      <c r="N40" s="425">
        <v>16760</v>
      </c>
      <c r="O40" s="425">
        <v>41411</v>
      </c>
      <c r="P40" s="427" t="s">
        <v>22</v>
      </c>
      <c r="Q40" s="427" t="s">
        <v>22</v>
      </c>
      <c r="R40" s="425">
        <v>2339</v>
      </c>
      <c r="S40" s="425">
        <v>1137</v>
      </c>
      <c r="T40" s="425">
        <v>4435</v>
      </c>
      <c r="U40" s="428">
        <v>2288</v>
      </c>
      <c r="V40" s="380"/>
    </row>
    <row r="41" spans="1:22" ht="16.5" customHeight="1" x14ac:dyDescent="0.15">
      <c r="A41" s="708"/>
      <c r="B41" s="541" t="s">
        <v>413</v>
      </c>
      <c r="C41" s="542">
        <v>101904</v>
      </c>
      <c r="D41" s="542">
        <v>570</v>
      </c>
      <c r="E41" s="542">
        <v>1417</v>
      </c>
      <c r="F41" s="542">
        <v>3041</v>
      </c>
      <c r="G41" s="542">
        <v>4743</v>
      </c>
      <c r="H41" s="542">
        <v>2702</v>
      </c>
      <c r="I41" s="542">
        <v>4889</v>
      </c>
      <c r="J41" s="540">
        <v>1742</v>
      </c>
      <c r="K41" s="545">
        <v>3938</v>
      </c>
      <c r="L41" s="546">
        <v>727</v>
      </c>
      <c r="M41" s="546">
        <v>10347</v>
      </c>
      <c r="N41" s="546">
        <v>17080</v>
      </c>
      <c r="O41" s="546">
        <v>41008</v>
      </c>
      <c r="P41" s="548" t="s">
        <v>261</v>
      </c>
      <c r="Q41" s="548" t="s">
        <v>261</v>
      </c>
      <c r="R41" s="546">
        <v>2386</v>
      </c>
      <c r="S41" s="546">
        <v>1093</v>
      </c>
      <c r="T41" s="546">
        <v>4181</v>
      </c>
      <c r="U41" s="549">
        <v>2040</v>
      </c>
    </row>
    <row r="42" spans="1:22" ht="16.5" customHeight="1" x14ac:dyDescent="0.15">
      <c r="A42" s="706" t="s">
        <v>26</v>
      </c>
      <c r="B42" s="27" t="s">
        <v>370</v>
      </c>
      <c r="C42" s="148">
        <v>456432</v>
      </c>
      <c r="D42" s="148">
        <v>5011</v>
      </c>
      <c r="E42" s="148">
        <v>8182</v>
      </c>
      <c r="F42" s="148">
        <v>17224</v>
      </c>
      <c r="G42" s="148">
        <v>27022</v>
      </c>
      <c r="H42" s="148">
        <v>15492</v>
      </c>
      <c r="I42" s="148">
        <v>21893</v>
      </c>
      <c r="J42" s="150">
        <v>9184</v>
      </c>
      <c r="K42" s="424">
        <v>25093</v>
      </c>
      <c r="L42" s="425">
        <v>3702</v>
      </c>
      <c r="M42" s="425">
        <v>42174</v>
      </c>
      <c r="N42" s="425">
        <v>44715</v>
      </c>
      <c r="O42" s="425">
        <v>127154</v>
      </c>
      <c r="P42" s="425">
        <v>40074</v>
      </c>
      <c r="Q42" s="425">
        <v>2402</v>
      </c>
      <c r="R42" s="425">
        <v>19375</v>
      </c>
      <c r="S42" s="425">
        <v>8489</v>
      </c>
      <c r="T42" s="425">
        <v>19694</v>
      </c>
      <c r="U42" s="428">
        <v>19552</v>
      </c>
    </row>
    <row r="43" spans="1:22" s="18" customFormat="1" ht="16.5" customHeight="1" x14ac:dyDescent="0.15">
      <c r="A43" s="707"/>
      <c r="B43" s="27" t="s">
        <v>394</v>
      </c>
      <c r="C43" s="148">
        <v>459867</v>
      </c>
      <c r="D43" s="148">
        <v>4919</v>
      </c>
      <c r="E43" s="148">
        <v>8347</v>
      </c>
      <c r="F43" s="148">
        <v>17484</v>
      </c>
      <c r="G43" s="148">
        <v>27418</v>
      </c>
      <c r="H43" s="148">
        <v>15767</v>
      </c>
      <c r="I43" s="148">
        <v>22514</v>
      </c>
      <c r="J43" s="150">
        <v>9340</v>
      </c>
      <c r="K43" s="424">
        <v>25372</v>
      </c>
      <c r="L43" s="425">
        <v>3741</v>
      </c>
      <c r="M43" s="425">
        <v>42212</v>
      </c>
      <c r="N43" s="425">
        <v>45961</v>
      </c>
      <c r="O43" s="425">
        <v>129395</v>
      </c>
      <c r="P43" s="425">
        <v>37202</v>
      </c>
      <c r="Q43" s="425">
        <v>2403</v>
      </c>
      <c r="R43" s="425">
        <v>19874</v>
      </c>
      <c r="S43" s="425">
        <v>8497</v>
      </c>
      <c r="T43" s="425">
        <v>19892</v>
      </c>
      <c r="U43" s="428">
        <v>19529</v>
      </c>
    </row>
    <row r="44" spans="1:22" ht="16.5" customHeight="1" x14ac:dyDescent="0.15">
      <c r="A44" s="707"/>
      <c r="B44" s="27">
        <v>2</v>
      </c>
      <c r="C44" s="148">
        <v>458699</v>
      </c>
      <c r="D44" s="148">
        <v>4960</v>
      </c>
      <c r="E44" s="148">
        <v>8378</v>
      </c>
      <c r="F44" s="148">
        <v>16832</v>
      </c>
      <c r="G44" s="148">
        <v>27483</v>
      </c>
      <c r="H44" s="148">
        <v>15769</v>
      </c>
      <c r="I44" s="148">
        <v>22514</v>
      </c>
      <c r="J44" s="150">
        <v>9230</v>
      </c>
      <c r="K44" s="424">
        <v>25219</v>
      </c>
      <c r="L44" s="425">
        <v>3793</v>
      </c>
      <c r="M44" s="425">
        <v>41986</v>
      </c>
      <c r="N44" s="425">
        <v>46761</v>
      </c>
      <c r="O44" s="425">
        <v>131039</v>
      </c>
      <c r="P44" s="425">
        <v>35638</v>
      </c>
      <c r="Q44" s="425">
        <v>2413</v>
      </c>
      <c r="R44" s="425">
        <v>20351</v>
      </c>
      <c r="S44" s="425">
        <v>8613</v>
      </c>
      <c r="T44" s="425">
        <v>18120</v>
      </c>
      <c r="U44" s="428">
        <v>19600</v>
      </c>
      <c r="V44" s="380"/>
    </row>
    <row r="45" spans="1:22" ht="16.5" customHeight="1" x14ac:dyDescent="0.15">
      <c r="A45" s="708"/>
      <c r="B45" s="541" t="s">
        <v>413</v>
      </c>
      <c r="C45" s="542">
        <f>SUM(C33,C37,C41)</f>
        <v>460705</v>
      </c>
      <c r="D45" s="542">
        <f>SUM(D33,D37,D41)</f>
        <v>4856</v>
      </c>
      <c r="E45" s="542">
        <f t="shared" ref="E45:J45" si="1">SUM(E33,E37,E41)</f>
        <v>8372</v>
      </c>
      <c r="F45" s="542">
        <f t="shared" si="1"/>
        <v>16937</v>
      </c>
      <c r="G45" s="542">
        <f t="shared" si="1"/>
        <v>27462</v>
      </c>
      <c r="H45" s="542">
        <f t="shared" si="1"/>
        <v>15930</v>
      </c>
      <c r="I45" s="542">
        <f t="shared" si="1"/>
        <v>22711</v>
      </c>
      <c r="J45" s="540">
        <f t="shared" si="1"/>
        <v>9385</v>
      </c>
      <c r="K45" s="545">
        <f t="shared" ref="K45:U45" si="2">SUM(K33,K37,K41)</f>
        <v>25128</v>
      </c>
      <c r="L45" s="546">
        <f t="shared" si="2"/>
        <v>3685</v>
      </c>
      <c r="M45" s="546">
        <f t="shared" si="2"/>
        <v>41704</v>
      </c>
      <c r="N45" s="546">
        <f t="shared" si="2"/>
        <v>48182</v>
      </c>
      <c r="O45" s="546">
        <f t="shared" si="2"/>
        <v>132856</v>
      </c>
      <c r="P45" s="546">
        <f t="shared" si="2"/>
        <v>34669</v>
      </c>
      <c r="Q45" s="546">
        <f t="shared" si="2"/>
        <v>2437</v>
      </c>
      <c r="R45" s="546">
        <f t="shared" si="2"/>
        <v>20667</v>
      </c>
      <c r="S45" s="546">
        <f t="shared" si="2"/>
        <v>8527</v>
      </c>
      <c r="T45" s="546">
        <f t="shared" si="2"/>
        <v>17804</v>
      </c>
      <c r="U45" s="549">
        <f t="shared" si="2"/>
        <v>19393</v>
      </c>
    </row>
    <row r="46" spans="1:22" ht="14.85" customHeight="1" x14ac:dyDescent="0.15">
      <c r="A46" s="9" t="s">
        <v>178</v>
      </c>
    </row>
    <row r="47" spans="1:22" s="18" customFormat="1" ht="14.85" customHeight="1" x14ac:dyDescent="0.15">
      <c r="A47" s="9" t="s">
        <v>411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2" ht="16.5" customHeight="1" x14ac:dyDescent="0.15">
      <c r="V48" s="380"/>
    </row>
    <row r="49" ht="16.5" customHeight="1" x14ac:dyDescent="0.15"/>
    <row r="50" ht="16.5" customHeight="1" x14ac:dyDescent="0.15"/>
  </sheetData>
  <mergeCells count="24">
    <mergeCell ref="A20:A23"/>
    <mergeCell ref="A4:A7"/>
    <mergeCell ref="B1:I1"/>
    <mergeCell ref="H2:I2"/>
    <mergeCell ref="A3:B3"/>
    <mergeCell ref="A12:A15"/>
    <mergeCell ref="A8:A11"/>
    <mergeCell ref="A16:A19"/>
    <mergeCell ref="K9:K12"/>
    <mergeCell ref="K17:K20"/>
    <mergeCell ref="A42:A45"/>
    <mergeCell ref="K1:U1"/>
    <mergeCell ref="K3:L4"/>
    <mergeCell ref="M3:M4"/>
    <mergeCell ref="N3:P3"/>
    <mergeCell ref="Q3:R3"/>
    <mergeCell ref="S3:U3"/>
    <mergeCell ref="K5:K8"/>
    <mergeCell ref="K13:K16"/>
    <mergeCell ref="A29:B29"/>
    <mergeCell ref="A30:A33"/>
    <mergeCell ref="A34:A37"/>
    <mergeCell ref="A38:A41"/>
    <mergeCell ref="A27:J27"/>
  </mergeCells>
  <phoneticPr fontId="2"/>
  <pageMargins left="0.7" right="0.7" top="0.75" bottom="0.75" header="0.3" footer="0.3"/>
  <pageSetup paperSize="9" scale="98" orientation="portrait" r:id="rId1"/>
  <headerFooter alignWithMargins="0"/>
  <colBreaks count="1" manualBreakCount="1">
    <brk id="10" max="4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1"/>
  <sheetViews>
    <sheetView view="pageBreakPreview" zoomScale="90" zoomScaleNormal="100" zoomScaleSheetLayoutView="90" workbookViewId="0">
      <selection activeCell="L42" sqref="L42"/>
    </sheetView>
  </sheetViews>
  <sheetFormatPr defaultColWidth="9" defaultRowHeight="13.5" x14ac:dyDescent="0.15"/>
  <cols>
    <col min="1" max="1" width="17.25" style="57" bestFit="1" customWidth="1"/>
    <col min="2" max="11" width="6.875" style="57" customWidth="1"/>
    <col min="12" max="16384" width="9" style="57"/>
  </cols>
  <sheetData>
    <row r="1" spans="1:13" s="7" customFormat="1" ht="18.75" x14ac:dyDescent="0.15">
      <c r="A1" s="643" t="s">
        <v>377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</row>
    <row r="2" spans="1:13" ht="19.5" customHeight="1" x14ac:dyDescent="0.15">
      <c r="B2" s="135"/>
      <c r="C2" s="135"/>
      <c r="D2" s="82"/>
      <c r="E2" s="82"/>
      <c r="F2" s="82"/>
      <c r="G2" s="82"/>
      <c r="I2" s="26"/>
      <c r="K2" s="248" t="s">
        <v>23</v>
      </c>
      <c r="L2" s="80"/>
      <c r="M2" s="80"/>
    </row>
    <row r="3" spans="1:13" ht="19.5" customHeight="1" x14ac:dyDescent="0.15">
      <c r="A3" s="644" t="s">
        <v>103</v>
      </c>
      <c r="B3" s="725" t="s">
        <v>331</v>
      </c>
      <c r="C3" s="726"/>
      <c r="D3" s="725" t="s">
        <v>370</v>
      </c>
      <c r="E3" s="726"/>
      <c r="F3" s="725" t="s">
        <v>391</v>
      </c>
      <c r="G3" s="726"/>
      <c r="H3" s="674" t="s">
        <v>395</v>
      </c>
      <c r="I3" s="676"/>
      <c r="J3" s="728" t="s">
        <v>413</v>
      </c>
      <c r="K3" s="729"/>
    </row>
    <row r="4" spans="1:13" ht="19.5" customHeight="1" x14ac:dyDescent="0.15">
      <c r="A4" s="644"/>
      <c r="B4" s="438" t="s">
        <v>104</v>
      </c>
      <c r="C4" s="437" t="s">
        <v>105</v>
      </c>
      <c r="D4" s="19" t="s">
        <v>104</v>
      </c>
      <c r="E4" s="437" t="s">
        <v>105</v>
      </c>
      <c r="F4" s="19" t="s">
        <v>104</v>
      </c>
      <c r="G4" s="437" t="s">
        <v>105</v>
      </c>
      <c r="H4" s="19" t="s">
        <v>104</v>
      </c>
      <c r="I4" s="437" t="s">
        <v>105</v>
      </c>
      <c r="J4" s="511" t="s">
        <v>104</v>
      </c>
      <c r="K4" s="522" t="s">
        <v>105</v>
      </c>
    </row>
    <row r="5" spans="1:13" ht="19.5" customHeight="1" x14ac:dyDescent="0.15">
      <c r="A5" s="11" t="s">
        <v>30</v>
      </c>
      <c r="B5" s="136">
        <v>1746</v>
      </c>
      <c r="C5" s="132">
        <v>26346</v>
      </c>
      <c r="D5" s="136">
        <v>1965</v>
      </c>
      <c r="E5" s="132">
        <v>27643</v>
      </c>
      <c r="F5" s="136">
        <v>1889</v>
      </c>
      <c r="G5" s="132">
        <v>25960</v>
      </c>
      <c r="H5" s="136">
        <v>1185</v>
      </c>
      <c r="I5" s="132">
        <v>11701</v>
      </c>
      <c r="J5" s="552">
        <v>1505</v>
      </c>
      <c r="K5" s="553">
        <v>16280</v>
      </c>
    </row>
    <row r="6" spans="1:13" ht="19.5" customHeight="1" x14ac:dyDescent="0.15">
      <c r="A6" s="11" t="s">
        <v>31</v>
      </c>
      <c r="B6" s="137">
        <v>2705</v>
      </c>
      <c r="C6" s="138">
        <v>37269</v>
      </c>
      <c r="D6" s="137">
        <v>2600</v>
      </c>
      <c r="E6" s="138">
        <v>34081</v>
      </c>
      <c r="F6" s="137">
        <v>2499</v>
      </c>
      <c r="G6" s="138">
        <v>31315</v>
      </c>
      <c r="H6" s="137">
        <v>1670</v>
      </c>
      <c r="I6" s="138">
        <v>14895</v>
      </c>
      <c r="J6" s="554">
        <v>1736</v>
      </c>
      <c r="K6" s="555">
        <v>15290</v>
      </c>
    </row>
    <row r="7" spans="1:13" ht="19.5" customHeight="1" x14ac:dyDescent="0.15">
      <c r="A7" s="11" t="s">
        <v>32</v>
      </c>
      <c r="B7" s="139">
        <v>544</v>
      </c>
      <c r="C7" s="138">
        <v>7127</v>
      </c>
      <c r="D7" s="139">
        <v>509</v>
      </c>
      <c r="E7" s="138">
        <v>6610</v>
      </c>
      <c r="F7" s="139">
        <v>500</v>
      </c>
      <c r="G7" s="138">
        <v>5741</v>
      </c>
      <c r="H7" s="139">
        <v>214</v>
      </c>
      <c r="I7" s="138">
        <v>1992</v>
      </c>
      <c r="J7" s="556">
        <v>391</v>
      </c>
      <c r="K7" s="555">
        <v>3401</v>
      </c>
    </row>
    <row r="8" spans="1:13" ht="19.5" customHeight="1" x14ac:dyDescent="0.15">
      <c r="A8" s="11" t="s">
        <v>33</v>
      </c>
      <c r="B8" s="139">
        <v>183</v>
      </c>
      <c r="C8" s="138">
        <v>2627</v>
      </c>
      <c r="D8" s="139">
        <v>192</v>
      </c>
      <c r="E8" s="138">
        <v>2852</v>
      </c>
      <c r="F8" s="139">
        <v>222</v>
      </c>
      <c r="G8" s="138">
        <v>3145</v>
      </c>
      <c r="H8" s="139">
        <v>169</v>
      </c>
      <c r="I8" s="138">
        <v>1720</v>
      </c>
      <c r="J8" s="556">
        <v>160</v>
      </c>
      <c r="K8" s="555">
        <v>1674</v>
      </c>
    </row>
    <row r="9" spans="1:13" ht="19.5" customHeight="1" x14ac:dyDescent="0.15">
      <c r="A9" s="11" t="s">
        <v>34</v>
      </c>
      <c r="B9" s="139">
        <v>486</v>
      </c>
      <c r="C9" s="154">
        <v>7523</v>
      </c>
      <c r="D9" s="139">
        <v>536</v>
      </c>
      <c r="E9" s="154">
        <v>8690</v>
      </c>
      <c r="F9" s="139">
        <v>575</v>
      </c>
      <c r="G9" s="154">
        <v>8542</v>
      </c>
      <c r="H9" s="139">
        <v>376</v>
      </c>
      <c r="I9" s="154">
        <v>5199</v>
      </c>
      <c r="J9" s="556">
        <v>413</v>
      </c>
      <c r="K9" s="557">
        <v>5885</v>
      </c>
    </row>
    <row r="10" spans="1:13" ht="19.5" customHeight="1" x14ac:dyDescent="0.15">
      <c r="A10" s="11" t="s">
        <v>35</v>
      </c>
      <c r="B10" s="139">
        <v>101</v>
      </c>
      <c r="C10" s="138">
        <v>1601</v>
      </c>
      <c r="D10" s="139">
        <v>123</v>
      </c>
      <c r="E10" s="138">
        <v>2038</v>
      </c>
      <c r="F10" s="139">
        <v>106</v>
      </c>
      <c r="G10" s="138">
        <v>1578</v>
      </c>
      <c r="H10" s="139">
        <v>79</v>
      </c>
      <c r="I10" s="138">
        <v>954</v>
      </c>
      <c r="J10" s="556">
        <v>90</v>
      </c>
      <c r="K10" s="555">
        <v>1107</v>
      </c>
    </row>
    <row r="11" spans="1:13" ht="19.5" customHeight="1" x14ac:dyDescent="0.15">
      <c r="A11" s="11" t="s">
        <v>36</v>
      </c>
      <c r="B11" s="139">
        <v>613</v>
      </c>
      <c r="C11" s="138">
        <v>10298</v>
      </c>
      <c r="D11" s="139">
        <v>688</v>
      </c>
      <c r="E11" s="138">
        <v>8139</v>
      </c>
      <c r="F11" s="139">
        <v>601</v>
      </c>
      <c r="G11" s="138">
        <v>8026</v>
      </c>
      <c r="H11" s="139">
        <v>122</v>
      </c>
      <c r="I11" s="138">
        <v>1318</v>
      </c>
      <c r="J11" s="556">
        <v>393</v>
      </c>
      <c r="K11" s="555">
        <v>4423</v>
      </c>
    </row>
    <row r="12" spans="1:13" ht="19.5" customHeight="1" x14ac:dyDescent="0.15">
      <c r="A12" s="11" t="s">
        <v>37</v>
      </c>
      <c r="B12" s="139">
        <v>778</v>
      </c>
      <c r="C12" s="138">
        <v>11480</v>
      </c>
      <c r="D12" s="139">
        <v>641</v>
      </c>
      <c r="E12" s="138">
        <v>9870</v>
      </c>
      <c r="F12" s="139">
        <v>568</v>
      </c>
      <c r="G12" s="138">
        <v>7143</v>
      </c>
      <c r="H12" s="139">
        <v>270</v>
      </c>
      <c r="I12" s="138">
        <v>3038</v>
      </c>
      <c r="J12" s="556">
        <v>370</v>
      </c>
      <c r="K12" s="555">
        <v>4304</v>
      </c>
    </row>
    <row r="13" spans="1:13" ht="19.5" customHeight="1" x14ac:dyDescent="0.15">
      <c r="A13" s="11" t="s">
        <v>38</v>
      </c>
      <c r="B13" s="139">
        <v>811</v>
      </c>
      <c r="C13" s="138">
        <v>9239</v>
      </c>
      <c r="D13" s="139">
        <v>830</v>
      </c>
      <c r="E13" s="138">
        <v>9897</v>
      </c>
      <c r="F13" s="139">
        <v>677</v>
      </c>
      <c r="G13" s="138">
        <v>7755</v>
      </c>
      <c r="H13" s="139">
        <v>340</v>
      </c>
      <c r="I13" s="138">
        <v>3576</v>
      </c>
      <c r="J13" s="556">
        <v>456</v>
      </c>
      <c r="K13" s="555">
        <v>4738</v>
      </c>
    </row>
    <row r="14" spans="1:13" ht="19.5" customHeight="1" x14ac:dyDescent="0.15">
      <c r="A14" s="11" t="s">
        <v>239</v>
      </c>
      <c r="B14" s="139">
        <v>2381</v>
      </c>
      <c r="C14" s="138">
        <v>61316</v>
      </c>
      <c r="D14" s="139">
        <v>2574</v>
      </c>
      <c r="E14" s="138">
        <v>67690</v>
      </c>
      <c r="F14" s="139">
        <v>2308</v>
      </c>
      <c r="G14" s="138">
        <v>60262</v>
      </c>
      <c r="H14" s="139">
        <v>1679</v>
      </c>
      <c r="I14" s="138">
        <v>42761</v>
      </c>
      <c r="J14" s="556">
        <v>1907</v>
      </c>
      <c r="K14" s="555">
        <v>47105</v>
      </c>
    </row>
    <row r="15" spans="1:13" ht="19.5" customHeight="1" x14ac:dyDescent="0.15">
      <c r="A15" s="11" t="s">
        <v>234</v>
      </c>
      <c r="B15" s="139">
        <v>699</v>
      </c>
      <c r="C15" s="138">
        <v>11149</v>
      </c>
      <c r="D15" s="139">
        <v>741</v>
      </c>
      <c r="E15" s="138">
        <v>13987</v>
      </c>
      <c r="F15" s="139">
        <v>645</v>
      </c>
      <c r="G15" s="138">
        <v>12280</v>
      </c>
      <c r="H15" s="139">
        <v>379</v>
      </c>
      <c r="I15" s="138">
        <v>6159</v>
      </c>
      <c r="J15" s="556">
        <v>498</v>
      </c>
      <c r="K15" s="555">
        <v>12874</v>
      </c>
    </row>
    <row r="16" spans="1:13" ht="19.5" customHeight="1" x14ac:dyDescent="0.15">
      <c r="A16" s="11" t="s">
        <v>235</v>
      </c>
      <c r="B16" s="139">
        <v>67</v>
      </c>
      <c r="C16" s="138">
        <v>1483</v>
      </c>
      <c r="D16" s="139">
        <v>109</v>
      </c>
      <c r="E16" s="138">
        <v>1742</v>
      </c>
      <c r="F16" s="139">
        <v>137</v>
      </c>
      <c r="G16" s="138">
        <v>2142</v>
      </c>
      <c r="H16" s="139">
        <v>103</v>
      </c>
      <c r="I16" s="138">
        <v>1766</v>
      </c>
      <c r="J16" s="556">
        <v>110</v>
      </c>
      <c r="K16" s="555">
        <v>1621</v>
      </c>
    </row>
    <row r="17" spans="1:11" ht="19.5" customHeight="1" x14ac:dyDescent="0.15">
      <c r="A17" s="11" t="s">
        <v>236</v>
      </c>
      <c r="B17" s="139">
        <v>164</v>
      </c>
      <c r="C17" s="138">
        <v>2207</v>
      </c>
      <c r="D17" s="139">
        <v>125</v>
      </c>
      <c r="E17" s="138">
        <v>1795</v>
      </c>
      <c r="F17" s="139">
        <v>183</v>
      </c>
      <c r="G17" s="138">
        <v>2987</v>
      </c>
      <c r="H17" s="139">
        <v>134</v>
      </c>
      <c r="I17" s="138">
        <v>1866</v>
      </c>
      <c r="J17" s="556">
        <v>147</v>
      </c>
      <c r="K17" s="555">
        <v>1697</v>
      </c>
    </row>
    <row r="18" spans="1:11" ht="19.5" customHeight="1" x14ac:dyDescent="0.15">
      <c r="A18" s="11" t="s">
        <v>237</v>
      </c>
      <c r="B18" s="139">
        <v>183</v>
      </c>
      <c r="C18" s="138">
        <v>2965</v>
      </c>
      <c r="D18" s="139">
        <v>151</v>
      </c>
      <c r="E18" s="138">
        <v>2144</v>
      </c>
      <c r="F18" s="139">
        <v>171</v>
      </c>
      <c r="G18" s="138">
        <v>4217</v>
      </c>
      <c r="H18" s="139">
        <v>114</v>
      </c>
      <c r="I18" s="138">
        <v>2332</v>
      </c>
      <c r="J18" s="556">
        <v>104</v>
      </c>
      <c r="K18" s="555">
        <v>1700</v>
      </c>
    </row>
    <row r="19" spans="1:11" ht="19.5" customHeight="1" x14ac:dyDescent="0.15">
      <c r="A19" s="358" t="s">
        <v>21</v>
      </c>
      <c r="B19" s="275">
        <v>11461</v>
      </c>
      <c r="C19" s="276">
        <v>192630</v>
      </c>
      <c r="D19" s="275">
        <v>11784</v>
      </c>
      <c r="E19" s="276">
        <v>197178</v>
      </c>
      <c r="F19" s="275">
        <v>11081</v>
      </c>
      <c r="G19" s="276">
        <v>181093</v>
      </c>
      <c r="H19" s="275">
        <v>6834</v>
      </c>
      <c r="I19" s="276">
        <v>99277</v>
      </c>
      <c r="J19" s="558">
        <f>SUM(J5:J18)</f>
        <v>8280</v>
      </c>
      <c r="K19" s="559">
        <f>SUM(K5:K18)</f>
        <v>122099</v>
      </c>
    </row>
    <row r="20" spans="1:11" ht="14.85" customHeight="1" x14ac:dyDescent="0.15">
      <c r="A20" s="423" t="s">
        <v>168</v>
      </c>
      <c r="B20" s="423"/>
      <c r="C20" s="423"/>
      <c r="J20" s="327"/>
      <c r="K20" s="327"/>
    </row>
    <row r="21" spans="1:11" ht="12.75" customHeight="1" x14ac:dyDescent="0.15">
      <c r="A21" s="241"/>
      <c r="B21" s="241"/>
      <c r="C21" s="241"/>
    </row>
    <row r="22" spans="1:11" ht="18.75" x14ac:dyDescent="0.15">
      <c r="A22" s="643" t="s">
        <v>378</v>
      </c>
      <c r="B22" s="643"/>
      <c r="C22" s="643"/>
      <c r="D22" s="643"/>
      <c r="E22" s="643"/>
      <c r="F22" s="643"/>
      <c r="G22" s="643"/>
      <c r="H22" s="643"/>
      <c r="I22" s="643"/>
      <c r="J22" s="7"/>
      <c r="K22" s="7"/>
    </row>
    <row r="23" spans="1:11" ht="19.5" customHeight="1" x14ac:dyDescent="0.15">
      <c r="A23" s="8"/>
      <c r="B23" s="8"/>
      <c r="C23" s="8"/>
      <c r="D23" s="8"/>
      <c r="E23" s="8"/>
      <c r="F23" s="8"/>
      <c r="G23" s="8"/>
      <c r="I23" s="551" t="s">
        <v>414</v>
      </c>
    </row>
    <row r="24" spans="1:11" ht="19.5" customHeight="1" x14ac:dyDescent="0.15">
      <c r="A24" s="723" t="s">
        <v>103</v>
      </c>
      <c r="B24" s="725" t="s">
        <v>106</v>
      </c>
      <c r="C24" s="726"/>
      <c r="D24" s="725" t="s">
        <v>107</v>
      </c>
      <c r="E24" s="726"/>
      <c r="F24" s="725" t="s">
        <v>108</v>
      </c>
      <c r="G24" s="726"/>
      <c r="H24" s="725" t="s">
        <v>96</v>
      </c>
      <c r="I24" s="727"/>
      <c r="J24" s="80"/>
    </row>
    <row r="25" spans="1:11" ht="19.5" customHeight="1" x14ac:dyDescent="0.15">
      <c r="A25" s="724"/>
      <c r="B25" s="19" t="s">
        <v>109</v>
      </c>
      <c r="C25" s="19" t="s">
        <v>110</v>
      </c>
      <c r="D25" s="19" t="s">
        <v>109</v>
      </c>
      <c r="E25" s="19" t="s">
        <v>110</v>
      </c>
      <c r="F25" s="19" t="s">
        <v>109</v>
      </c>
      <c r="G25" s="19" t="s">
        <v>110</v>
      </c>
      <c r="H25" s="19" t="s">
        <v>109</v>
      </c>
      <c r="I25" s="365" t="s">
        <v>110</v>
      </c>
      <c r="J25" s="80"/>
    </row>
    <row r="26" spans="1:11" ht="19.5" customHeight="1" x14ac:dyDescent="0.15">
      <c r="A26" s="11" t="s">
        <v>30</v>
      </c>
      <c r="B26" s="148">
        <v>2</v>
      </c>
      <c r="C26" s="148">
        <v>14</v>
      </c>
      <c r="D26" s="148">
        <v>7</v>
      </c>
      <c r="E26" s="148">
        <v>177</v>
      </c>
      <c r="F26" s="148">
        <v>1</v>
      </c>
      <c r="G26" s="148">
        <v>26</v>
      </c>
      <c r="H26" s="560" t="s">
        <v>261</v>
      </c>
      <c r="I26" s="562" t="s">
        <v>261</v>
      </c>
    </row>
    <row r="27" spans="1:11" ht="19.5" customHeight="1" x14ac:dyDescent="0.15">
      <c r="A27" s="11" t="s">
        <v>31</v>
      </c>
      <c r="B27" s="148">
        <v>5</v>
      </c>
      <c r="C27" s="148">
        <v>38</v>
      </c>
      <c r="D27" s="148">
        <v>3</v>
      </c>
      <c r="E27" s="148">
        <v>24</v>
      </c>
      <c r="F27" s="560" t="s">
        <v>261</v>
      </c>
      <c r="G27" s="560" t="s">
        <v>261</v>
      </c>
      <c r="H27" s="560" t="s">
        <v>261</v>
      </c>
      <c r="I27" s="151" t="s">
        <v>261</v>
      </c>
    </row>
    <row r="28" spans="1:11" ht="19.5" customHeight="1" x14ac:dyDescent="0.15">
      <c r="A28" s="11" t="s">
        <v>32</v>
      </c>
      <c r="B28" s="148">
        <v>1</v>
      </c>
      <c r="C28" s="148">
        <v>3</v>
      </c>
      <c r="D28" s="148">
        <v>3</v>
      </c>
      <c r="E28" s="148">
        <v>27</v>
      </c>
      <c r="F28" s="560" t="s">
        <v>261</v>
      </c>
      <c r="G28" s="560" t="s">
        <v>261</v>
      </c>
      <c r="H28" s="560" t="s">
        <v>261</v>
      </c>
      <c r="I28" s="151" t="s">
        <v>261</v>
      </c>
    </row>
    <row r="29" spans="1:11" ht="19.5" customHeight="1" x14ac:dyDescent="0.15">
      <c r="A29" s="11" t="s">
        <v>33</v>
      </c>
      <c r="B29" s="152" t="s">
        <v>22</v>
      </c>
      <c r="C29" s="152" t="s">
        <v>22</v>
      </c>
      <c r="D29" s="148">
        <v>5</v>
      </c>
      <c r="E29" s="148">
        <v>153</v>
      </c>
      <c r="F29" s="560" t="s">
        <v>261</v>
      </c>
      <c r="G29" s="560" t="s">
        <v>261</v>
      </c>
      <c r="H29" s="560" t="s">
        <v>261</v>
      </c>
      <c r="I29" s="151" t="s">
        <v>261</v>
      </c>
    </row>
    <row r="30" spans="1:11" ht="19.5" customHeight="1" x14ac:dyDescent="0.15">
      <c r="A30" s="11" t="s">
        <v>34</v>
      </c>
      <c r="B30" s="152">
        <v>2</v>
      </c>
      <c r="C30" s="152">
        <v>78</v>
      </c>
      <c r="D30" s="148">
        <v>2</v>
      </c>
      <c r="E30" s="148">
        <v>13</v>
      </c>
      <c r="F30" s="561">
        <v>3</v>
      </c>
      <c r="G30" s="561">
        <v>27</v>
      </c>
      <c r="H30" s="560" t="s">
        <v>261</v>
      </c>
      <c r="I30" s="151" t="s">
        <v>261</v>
      </c>
    </row>
    <row r="31" spans="1:11" ht="19.5" customHeight="1" x14ac:dyDescent="0.15">
      <c r="A31" s="11" t="s">
        <v>35</v>
      </c>
      <c r="B31" s="152" t="s">
        <v>22</v>
      </c>
      <c r="C31" s="152" t="s">
        <v>22</v>
      </c>
      <c r="D31" s="148">
        <v>5</v>
      </c>
      <c r="E31" s="148">
        <v>53</v>
      </c>
      <c r="F31" s="560" t="s">
        <v>261</v>
      </c>
      <c r="G31" s="560" t="s">
        <v>261</v>
      </c>
      <c r="H31" s="152" t="s">
        <v>261</v>
      </c>
      <c r="I31" s="151" t="s">
        <v>261</v>
      </c>
    </row>
    <row r="32" spans="1:11" ht="19.5" customHeight="1" x14ac:dyDescent="0.15">
      <c r="A32" s="11" t="s">
        <v>36</v>
      </c>
      <c r="B32" s="148">
        <v>4</v>
      </c>
      <c r="C32" s="148">
        <v>41</v>
      </c>
      <c r="D32" s="152">
        <v>6</v>
      </c>
      <c r="E32" s="152">
        <v>75</v>
      </c>
      <c r="F32" s="560" t="s">
        <v>261</v>
      </c>
      <c r="G32" s="560" t="s">
        <v>261</v>
      </c>
      <c r="H32" s="152" t="s">
        <v>338</v>
      </c>
      <c r="I32" s="151" t="s">
        <v>338</v>
      </c>
      <c r="J32" s="80"/>
    </row>
    <row r="33" spans="1:10" ht="19.5" customHeight="1" x14ac:dyDescent="0.15">
      <c r="A33" s="11" t="s">
        <v>37</v>
      </c>
      <c r="B33" s="152" t="s">
        <v>261</v>
      </c>
      <c r="C33" s="152" t="s">
        <v>261</v>
      </c>
      <c r="D33" s="152">
        <v>1</v>
      </c>
      <c r="E33" s="152">
        <v>8</v>
      </c>
      <c r="F33" s="561">
        <v>1</v>
      </c>
      <c r="G33" s="561">
        <v>79</v>
      </c>
      <c r="H33" s="152" t="s">
        <v>22</v>
      </c>
      <c r="I33" s="151" t="s">
        <v>22</v>
      </c>
    </row>
    <row r="34" spans="1:10" ht="19.5" customHeight="1" x14ac:dyDescent="0.15">
      <c r="A34" s="11" t="s">
        <v>38</v>
      </c>
      <c r="B34" s="152" t="s">
        <v>261</v>
      </c>
      <c r="C34" s="152" t="s">
        <v>261</v>
      </c>
      <c r="D34" s="148">
        <v>3</v>
      </c>
      <c r="E34" s="148">
        <v>35</v>
      </c>
      <c r="F34" s="560" t="s">
        <v>261</v>
      </c>
      <c r="G34" s="560" t="s">
        <v>261</v>
      </c>
      <c r="H34" s="152" t="s">
        <v>22</v>
      </c>
      <c r="I34" s="151" t="s">
        <v>22</v>
      </c>
    </row>
    <row r="35" spans="1:10" ht="19.5" customHeight="1" x14ac:dyDescent="0.15">
      <c r="A35" s="11" t="s">
        <v>239</v>
      </c>
      <c r="B35" s="152" t="s">
        <v>261</v>
      </c>
      <c r="C35" s="152" t="s">
        <v>261</v>
      </c>
      <c r="D35" s="152">
        <v>8</v>
      </c>
      <c r="E35" s="152">
        <v>77</v>
      </c>
      <c r="F35" s="560" t="s">
        <v>261</v>
      </c>
      <c r="G35" s="560" t="s">
        <v>261</v>
      </c>
      <c r="H35" s="152">
        <v>1</v>
      </c>
      <c r="I35" s="151">
        <v>114</v>
      </c>
    </row>
    <row r="36" spans="1:10" ht="19.5" customHeight="1" x14ac:dyDescent="0.15">
      <c r="A36" s="11" t="s">
        <v>181</v>
      </c>
      <c r="B36" s="152" t="s">
        <v>338</v>
      </c>
      <c r="C36" s="152" t="s">
        <v>261</v>
      </c>
      <c r="D36" s="148">
        <v>5</v>
      </c>
      <c r="E36" s="148">
        <v>104</v>
      </c>
      <c r="F36" s="560" t="s">
        <v>261</v>
      </c>
      <c r="G36" s="560" t="s">
        <v>261</v>
      </c>
      <c r="H36" s="152" t="s">
        <v>261</v>
      </c>
      <c r="I36" s="151" t="s">
        <v>261</v>
      </c>
    </row>
    <row r="37" spans="1:10" ht="19.5" customHeight="1" x14ac:dyDescent="0.15">
      <c r="A37" s="11" t="s">
        <v>235</v>
      </c>
      <c r="B37" s="152" t="s">
        <v>261</v>
      </c>
      <c r="C37" s="152" t="s">
        <v>261</v>
      </c>
      <c r="D37" s="148">
        <v>5</v>
      </c>
      <c r="E37" s="148">
        <v>104</v>
      </c>
      <c r="F37" s="560" t="s">
        <v>261</v>
      </c>
      <c r="G37" s="560" t="s">
        <v>261</v>
      </c>
      <c r="H37" s="152" t="s">
        <v>261</v>
      </c>
      <c r="I37" s="151" t="s">
        <v>261</v>
      </c>
    </row>
    <row r="38" spans="1:10" ht="19.5" customHeight="1" x14ac:dyDescent="0.15">
      <c r="A38" s="11" t="s">
        <v>236</v>
      </c>
      <c r="B38" s="148">
        <v>1</v>
      </c>
      <c r="C38" s="148">
        <v>15</v>
      </c>
      <c r="D38" s="148">
        <v>2</v>
      </c>
      <c r="E38" s="148">
        <v>33</v>
      </c>
      <c r="F38" s="560" t="s">
        <v>261</v>
      </c>
      <c r="G38" s="560" t="s">
        <v>261</v>
      </c>
      <c r="H38" s="152">
        <v>1</v>
      </c>
      <c r="I38" s="151">
        <v>64</v>
      </c>
    </row>
    <row r="39" spans="1:10" ht="19.5" customHeight="1" x14ac:dyDescent="0.15">
      <c r="A39" s="11" t="s">
        <v>237</v>
      </c>
      <c r="B39" s="152" t="s">
        <v>261</v>
      </c>
      <c r="C39" s="152" t="s">
        <v>261</v>
      </c>
      <c r="D39" s="148">
        <v>6</v>
      </c>
      <c r="E39" s="148">
        <v>113</v>
      </c>
      <c r="F39" s="560" t="s">
        <v>261</v>
      </c>
      <c r="G39" s="560" t="s">
        <v>261</v>
      </c>
      <c r="H39" s="152" t="s">
        <v>261</v>
      </c>
      <c r="I39" s="151" t="s">
        <v>261</v>
      </c>
    </row>
    <row r="40" spans="1:10" s="155" customFormat="1" ht="19.5" customHeight="1" x14ac:dyDescent="0.15">
      <c r="A40" s="35" t="s">
        <v>26</v>
      </c>
      <c r="B40" s="542">
        <f>SUM(B26:B39)</f>
        <v>15</v>
      </c>
      <c r="C40" s="542">
        <f t="shared" ref="C40:G40" si="0">SUM(C26:C39)</f>
        <v>189</v>
      </c>
      <c r="D40" s="542">
        <f>SUM(D26:D39)</f>
        <v>61</v>
      </c>
      <c r="E40" s="542">
        <f>SUM(E26:E39)</f>
        <v>996</v>
      </c>
      <c r="F40" s="542">
        <f t="shared" si="0"/>
        <v>5</v>
      </c>
      <c r="G40" s="542">
        <f t="shared" si="0"/>
        <v>132</v>
      </c>
      <c r="H40" s="542">
        <f>SUM(H26:H39)</f>
        <v>2</v>
      </c>
      <c r="I40" s="540">
        <f>SUM(I26:I39)</f>
        <v>178</v>
      </c>
      <c r="J40" s="368"/>
    </row>
    <row r="41" spans="1:10" ht="14.85" customHeight="1" x14ac:dyDescent="0.15">
      <c r="A41" s="46" t="s">
        <v>111</v>
      </c>
      <c r="B41" s="46"/>
      <c r="C41" s="46"/>
      <c r="D41" s="21"/>
      <c r="E41" s="21"/>
      <c r="F41" s="8"/>
      <c r="G41" s="8"/>
      <c r="H41" s="8"/>
      <c r="I41" s="8"/>
    </row>
  </sheetData>
  <mergeCells count="13">
    <mergeCell ref="A1:K1"/>
    <mergeCell ref="A22:I22"/>
    <mergeCell ref="A24:A25"/>
    <mergeCell ref="B24:C24"/>
    <mergeCell ref="D24:E24"/>
    <mergeCell ref="F24:G24"/>
    <mergeCell ref="H24:I24"/>
    <mergeCell ref="J3:K3"/>
    <mergeCell ref="A3:A4"/>
    <mergeCell ref="B3:C3"/>
    <mergeCell ref="D3:E3"/>
    <mergeCell ref="F3:G3"/>
    <mergeCell ref="H3:I3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30"/>
  <sheetViews>
    <sheetView showGridLines="0" view="pageBreakPreview" zoomScaleNormal="100" zoomScaleSheetLayoutView="100" workbookViewId="0">
      <selection activeCell="L26" sqref="L25:N26"/>
    </sheetView>
  </sheetViews>
  <sheetFormatPr defaultColWidth="9" defaultRowHeight="12" x14ac:dyDescent="0.15"/>
  <cols>
    <col min="1" max="1" width="9.75" style="22" bestFit="1" customWidth="1"/>
    <col min="2" max="11" width="7.625" style="22" customWidth="1"/>
    <col min="12" max="12" width="6.75" style="22" customWidth="1"/>
    <col min="13" max="13" width="10" style="22" customWidth="1"/>
    <col min="14" max="14" width="9.25" style="22" customWidth="1"/>
    <col min="15" max="16" width="6.75" style="22" customWidth="1"/>
    <col min="17" max="16384" width="9" style="22"/>
  </cols>
  <sheetData>
    <row r="1" spans="1:16" ht="30" customHeight="1" x14ac:dyDescent="0.15">
      <c r="A1" s="730" t="s">
        <v>379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362"/>
    </row>
    <row r="2" spans="1:16" ht="16.5" customHeight="1" x14ac:dyDescent="0.1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249" t="s">
        <v>187</v>
      </c>
      <c r="L2" s="362"/>
    </row>
    <row r="3" spans="1:16" ht="30" customHeight="1" x14ac:dyDescent="0.15">
      <c r="A3" s="731" t="s">
        <v>297</v>
      </c>
      <c r="B3" s="732" t="s">
        <v>188</v>
      </c>
      <c r="C3" s="732"/>
      <c r="D3" s="732" t="s">
        <v>189</v>
      </c>
      <c r="E3" s="732"/>
      <c r="F3" s="732" t="s">
        <v>190</v>
      </c>
      <c r="G3" s="732"/>
      <c r="H3" s="733" t="s">
        <v>240</v>
      </c>
      <c r="I3" s="732"/>
      <c r="J3" s="732" t="s">
        <v>191</v>
      </c>
      <c r="K3" s="734"/>
      <c r="L3" s="362"/>
    </row>
    <row r="4" spans="1:16" ht="30" customHeight="1" x14ac:dyDescent="0.15">
      <c r="A4" s="731"/>
      <c r="B4" s="146" t="s">
        <v>13</v>
      </c>
      <c r="C4" s="146" t="s">
        <v>192</v>
      </c>
      <c r="D4" s="146" t="s">
        <v>13</v>
      </c>
      <c r="E4" s="146" t="s">
        <v>192</v>
      </c>
      <c r="F4" s="146" t="s">
        <v>13</v>
      </c>
      <c r="G4" s="146" t="s">
        <v>192</v>
      </c>
      <c r="H4" s="146" t="s">
        <v>13</v>
      </c>
      <c r="I4" s="146" t="s">
        <v>192</v>
      </c>
      <c r="J4" s="146" t="s">
        <v>13</v>
      </c>
      <c r="K4" s="147" t="s">
        <v>192</v>
      </c>
      <c r="L4" s="362"/>
      <c r="M4" s="60"/>
      <c r="N4" s="60"/>
    </row>
    <row r="5" spans="1:16" s="86" customFormat="1" ht="30" customHeight="1" x14ac:dyDescent="0.15">
      <c r="A5" s="34" t="s">
        <v>331</v>
      </c>
      <c r="B5" s="48">
        <v>180</v>
      </c>
      <c r="C5" s="48">
        <v>61130</v>
      </c>
      <c r="D5" s="96">
        <v>185</v>
      </c>
      <c r="E5" s="96">
        <v>24722</v>
      </c>
      <c r="F5" s="96">
        <v>182</v>
      </c>
      <c r="G5" s="97">
        <v>6401</v>
      </c>
      <c r="H5" s="48">
        <v>284</v>
      </c>
      <c r="I5" s="96">
        <v>13537</v>
      </c>
      <c r="J5" s="97">
        <v>191</v>
      </c>
      <c r="K5" s="49">
        <v>8502</v>
      </c>
      <c r="L5" s="362"/>
      <c r="M5" s="106"/>
      <c r="N5" s="106"/>
      <c r="O5" s="22"/>
      <c r="P5" s="22"/>
    </row>
    <row r="6" spans="1:16" s="86" customFormat="1" ht="30" customHeight="1" x14ac:dyDescent="0.15">
      <c r="A6" s="34">
        <v>30</v>
      </c>
      <c r="B6" s="48">
        <v>177</v>
      </c>
      <c r="C6" s="48">
        <v>63585</v>
      </c>
      <c r="D6" s="96">
        <v>181</v>
      </c>
      <c r="E6" s="96">
        <v>27967</v>
      </c>
      <c r="F6" s="96">
        <v>210</v>
      </c>
      <c r="G6" s="97">
        <v>5882</v>
      </c>
      <c r="H6" s="48">
        <v>285</v>
      </c>
      <c r="I6" s="96">
        <v>11658</v>
      </c>
      <c r="J6" s="97">
        <v>212</v>
      </c>
      <c r="K6" s="49">
        <v>8895</v>
      </c>
      <c r="L6" s="362"/>
      <c r="M6" s="106"/>
      <c r="N6" s="106"/>
      <c r="O6" s="22"/>
      <c r="P6" s="22"/>
    </row>
    <row r="7" spans="1:16" s="86" customFormat="1" ht="30" customHeight="1" x14ac:dyDescent="0.15">
      <c r="A7" s="34" t="s">
        <v>415</v>
      </c>
      <c r="B7" s="291">
        <v>125</v>
      </c>
      <c r="C7" s="291">
        <v>48018</v>
      </c>
      <c r="D7" s="292">
        <v>175</v>
      </c>
      <c r="E7" s="292">
        <v>29665</v>
      </c>
      <c r="F7" s="291">
        <v>218</v>
      </c>
      <c r="G7" s="293">
        <v>4965</v>
      </c>
      <c r="H7" s="291">
        <v>159</v>
      </c>
      <c r="I7" s="292">
        <v>9494</v>
      </c>
      <c r="J7" s="293">
        <v>160</v>
      </c>
      <c r="K7" s="294">
        <v>7607</v>
      </c>
      <c r="L7" s="362"/>
      <c r="M7" s="106"/>
      <c r="N7" s="106"/>
      <c r="O7" s="22"/>
      <c r="P7" s="22"/>
    </row>
    <row r="8" spans="1:16" s="325" customFormat="1" ht="30" customHeight="1" x14ac:dyDescent="0.15">
      <c r="A8" s="34">
        <v>2</v>
      </c>
      <c r="B8" s="291">
        <v>50</v>
      </c>
      <c r="C8" s="291">
        <v>5799</v>
      </c>
      <c r="D8" s="291">
        <v>50</v>
      </c>
      <c r="E8" s="291">
        <v>2656</v>
      </c>
      <c r="F8" s="292">
        <v>92</v>
      </c>
      <c r="G8" s="291">
        <v>905</v>
      </c>
      <c r="H8" s="291">
        <v>42</v>
      </c>
      <c r="I8" s="291">
        <v>1180</v>
      </c>
      <c r="J8" s="291">
        <v>121</v>
      </c>
      <c r="K8" s="294">
        <v>2961</v>
      </c>
      <c r="L8" s="323"/>
      <c r="M8" s="324"/>
      <c r="N8" s="324"/>
    </row>
    <row r="9" spans="1:16" s="214" customFormat="1" ht="30" customHeight="1" x14ac:dyDescent="0.15">
      <c r="A9" s="532" t="s">
        <v>416</v>
      </c>
      <c r="B9" s="535">
        <v>81</v>
      </c>
      <c r="C9" s="535">
        <v>13665</v>
      </c>
      <c r="D9" s="535">
        <v>94</v>
      </c>
      <c r="E9" s="535">
        <v>9560</v>
      </c>
      <c r="F9" s="535">
        <v>167</v>
      </c>
      <c r="G9" s="535">
        <v>2218</v>
      </c>
      <c r="H9" s="535">
        <v>150</v>
      </c>
      <c r="I9" s="535">
        <v>4183</v>
      </c>
      <c r="J9" s="535">
        <v>164</v>
      </c>
      <c r="K9" s="536">
        <v>4054</v>
      </c>
      <c r="L9" s="213"/>
      <c r="M9" s="537"/>
      <c r="N9" s="537"/>
    </row>
    <row r="10" spans="1:16" s="86" customFormat="1" ht="30" customHeight="1" x14ac:dyDescent="0.15">
      <c r="A10" s="359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210"/>
      <c r="M10" s="211"/>
      <c r="N10" s="211"/>
    </row>
    <row r="11" spans="1:16" ht="30" customHeight="1" x14ac:dyDescent="0.15">
      <c r="A11" s="741" t="s">
        <v>297</v>
      </c>
      <c r="B11" s="742" t="s">
        <v>193</v>
      </c>
      <c r="C11" s="742"/>
      <c r="D11" s="742" t="s">
        <v>194</v>
      </c>
      <c r="E11" s="742"/>
      <c r="F11" s="742" t="s">
        <v>195</v>
      </c>
      <c r="G11" s="742"/>
      <c r="H11" s="741" t="s">
        <v>196</v>
      </c>
      <c r="I11" s="742"/>
      <c r="J11" s="735" t="s">
        <v>197</v>
      </c>
      <c r="K11" s="736"/>
      <c r="L11" s="367"/>
    </row>
    <row r="12" spans="1:16" ht="30" customHeight="1" x14ac:dyDescent="0.15">
      <c r="A12" s="741"/>
      <c r="B12" s="146" t="s">
        <v>13</v>
      </c>
      <c r="C12" s="146" t="s">
        <v>192</v>
      </c>
      <c r="D12" s="146" t="s">
        <v>13</v>
      </c>
      <c r="E12" s="146" t="s">
        <v>192</v>
      </c>
      <c r="F12" s="146" t="s">
        <v>13</v>
      </c>
      <c r="G12" s="146" t="s">
        <v>192</v>
      </c>
      <c r="H12" s="363" t="s">
        <v>13</v>
      </c>
      <c r="I12" s="146" t="s">
        <v>192</v>
      </c>
      <c r="J12" s="146" t="s">
        <v>13</v>
      </c>
      <c r="K12" s="147" t="s">
        <v>192</v>
      </c>
      <c r="L12" s="367"/>
    </row>
    <row r="13" spans="1:16" s="88" customFormat="1" ht="30" customHeight="1" x14ac:dyDescent="0.15">
      <c r="A13" s="34" t="s">
        <v>331</v>
      </c>
      <c r="B13" s="366">
        <v>187</v>
      </c>
      <c r="C13" s="366">
        <v>3279</v>
      </c>
      <c r="D13" s="47">
        <v>234</v>
      </c>
      <c r="E13" s="367">
        <v>1847</v>
      </c>
      <c r="F13" s="47">
        <v>75</v>
      </c>
      <c r="G13" s="47">
        <v>725</v>
      </c>
      <c r="H13" s="367">
        <v>313</v>
      </c>
      <c r="I13" s="47">
        <v>2210</v>
      </c>
      <c r="J13" s="47">
        <v>193</v>
      </c>
      <c r="K13" s="369">
        <v>5242</v>
      </c>
      <c r="L13" s="23"/>
      <c r="M13" s="106"/>
      <c r="N13" s="106"/>
      <c r="O13" s="87"/>
      <c r="P13" s="87"/>
    </row>
    <row r="14" spans="1:16" s="88" customFormat="1" ht="30" customHeight="1" x14ac:dyDescent="0.15">
      <c r="A14" s="34">
        <v>30</v>
      </c>
      <c r="B14" s="366">
        <v>169</v>
      </c>
      <c r="C14" s="366">
        <v>2590</v>
      </c>
      <c r="D14" s="47">
        <v>213</v>
      </c>
      <c r="E14" s="367">
        <v>1576</v>
      </c>
      <c r="F14" s="47">
        <v>64</v>
      </c>
      <c r="G14" s="47">
        <v>792</v>
      </c>
      <c r="H14" s="367">
        <v>286</v>
      </c>
      <c r="I14" s="47">
        <v>2352</v>
      </c>
      <c r="J14" s="47">
        <v>176</v>
      </c>
      <c r="K14" s="366">
        <v>5044</v>
      </c>
      <c r="L14" s="23"/>
      <c r="M14" s="106"/>
      <c r="N14" s="106"/>
      <c r="O14" s="87"/>
      <c r="P14" s="87"/>
    </row>
    <row r="15" spans="1:16" s="88" customFormat="1" ht="30" customHeight="1" x14ac:dyDescent="0.15">
      <c r="A15" s="34" t="s">
        <v>415</v>
      </c>
      <c r="B15" s="366">
        <v>149</v>
      </c>
      <c r="C15" s="366">
        <v>2751</v>
      </c>
      <c r="D15" s="47">
        <v>192</v>
      </c>
      <c r="E15" s="367">
        <v>1409</v>
      </c>
      <c r="F15" s="47">
        <v>48</v>
      </c>
      <c r="G15" s="47">
        <v>746</v>
      </c>
      <c r="H15" s="367">
        <v>326</v>
      </c>
      <c r="I15" s="47">
        <v>2924</v>
      </c>
      <c r="J15" s="47">
        <v>174</v>
      </c>
      <c r="K15" s="366">
        <v>4299</v>
      </c>
      <c r="L15" s="23"/>
      <c r="M15" s="106"/>
      <c r="N15" s="106"/>
      <c r="O15" s="87"/>
      <c r="P15" s="87"/>
    </row>
    <row r="16" spans="1:16" s="88" customFormat="1" ht="30" customHeight="1" x14ac:dyDescent="0.15">
      <c r="A16" s="34">
        <v>2</v>
      </c>
      <c r="B16" s="257">
        <v>97</v>
      </c>
      <c r="C16" s="257">
        <v>721</v>
      </c>
      <c r="D16" s="149">
        <v>100</v>
      </c>
      <c r="E16" s="295">
        <v>543</v>
      </c>
      <c r="F16" s="149">
        <v>11</v>
      </c>
      <c r="G16" s="149">
        <v>77</v>
      </c>
      <c r="H16" s="295">
        <v>10</v>
      </c>
      <c r="I16" s="149">
        <v>32</v>
      </c>
      <c r="J16" s="149">
        <v>125</v>
      </c>
      <c r="K16" s="257">
        <v>1752</v>
      </c>
      <c r="L16" s="23"/>
      <c r="M16" s="106"/>
      <c r="N16" s="106"/>
      <c r="O16" s="87"/>
      <c r="P16" s="87"/>
    </row>
    <row r="17" spans="1:16" s="216" customFormat="1" ht="30" customHeight="1" x14ac:dyDescent="0.15">
      <c r="A17" s="532" t="s">
        <v>416</v>
      </c>
      <c r="B17" s="451">
        <v>148</v>
      </c>
      <c r="C17" s="451">
        <v>1421</v>
      </c>
      <c r="D17" s="451">
        <v>134</v>
      </c>
      <c r="E17" s="451">
        <v>674</v>
      </c>
      <c r="F17" s="451">
        <v>15</v>
      </c>
      <c r="G17" s="451">
        <v>71</v>
      </c>
      <c r="H17" s="533">
        <v>51</v>
      </c>
      <c r="I17" s="451">
        <v>131</v>
      </c>
      <c r="J17" s="451">
        <v>202</v>
      </c>
      <c r="K17" s="452">
        <v>3563</v>
      </c>
      <c r="L17" s="215"/>
      <c r="M17" s="537"/>
      <c r="N17" s="537"/>
    </row>
    <row r="18" spans="1:16" s="88" customFormat="1" ht="30" customHeight="1" x14ac:dyDescent="0.15">
      <c r="A18" s="362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23"/>
      <c r="M18" s="106"/>
      <c r="N18" s="106"/>
      <c r="O18" s="87"/>
      <c r="P18" s="87"/>
    </row>
    <row r="19" spans="1:16" s="88" customFormat="1" ht="30" customHeight="1" x14ac:dyDescent="0.15">
      <c r="A19" s="737" t="s">
        <v>11</v>
      </c>
      <c r="B19" s="735" t="s">
        <v>198</v>
      </c>
      <c r="C19" s="735"/>
      <c r="D19" s="735" t="s">
        <v>371</v>
      </c>
      <c r="E19" s="735"/>
      <c r="F19" s="735" t="s">
        <v>21</v>
      </c>
      <c r="G19" s="736"/>
      <c r="H19" s="739"/>
      <c r="I19" s="740"/>
      <c r="J19" s="362"/>
      <c r="K19" s="362"/>
      <c r="L19" s="212"/>
      <c r="M19" s="211"/>
      <c r="N19" s="211"/>
    </row>
    <row r="20" spans="1:16" ht="30" customHeight="1" x14ac:dyDescent="0.15">
      <c r="A20" s="738"/>
      <c r="B20" s="146" t="s">
        <v>13</v>
      </c>
      <c r="C20" s="146" t="s">
        <v>192</v>
      </c>
      <c r="D20" s="146" t="s">
        <v>13</v>
      </c>
      <c r="E20" s="146" t="s">
        <v>192</v>
      </c>
      <c r="F20" s="146" t="s">
        <v>13</v>
      </c>
      <c r="G20" s="147" t="s">
        <v>192</v>
      </c>
      <c r="H20" s="60"/>
      <c r="I20" s="60"/>
      <c r="J20" s="362"/>
      <c r="K20" s="362"/>
      <c r="L20" s="362"/>
      <c r="M20" s="510"/>
      <c r="N20" s="510"/>
    </row>
    <row r="21" spans="1:16" ht="30" customHeight="1" x14ac:dyDescent="0.15">
      <c r="A21" s="34" t="s">
        <v>331</v>
      </c>
      <c r="B21" s="360">
        <v>5</v>
      </c>
      <c r="C21" s="362">
        <v>90</v>
      </c>
      <c r="D21" s="59" t="s">
        <v>22</v>
      </c>
      <c r="E21" s="59" t="s">
        <v>22</v>
      </c>
      <c r="F21" s="47">
        <v>2029</v>
      </c>
      <c r="G21" s="369">
        <v>127685</v>
      </c>
      <c r="H21" s="367"/>
      <c r="I21" s="362"/>
      <c r="M21" s="60"/>
      <c r="N21" s="60"/>
      <c r="O21" s="106"/>
      <c r="P21" s="106"/>
    </row>
    <row r="22" spans="1:16" s="86" customFormat="1" ht="30" customHeight="1" x14ac:dyDescent="0.15">
      <c r="A22" s="34">
        <v>30</v>
      </c>
      <c r="B22" s="360">
        <v>6</v>
      </c>
      <c r="C22" s="362">
        <v>165</v>
      </c>
      <c r="D22" s="59">
        <v>717</v>
      </c>
      <c r="E22" s="59">
        <v>1401</v>
      </c>
      <c r="F22" s="47">
        <v>2696</v>
      </c>
      <c r="G22" s="366">
        <v>131907</v>
      </c>
      <c r="H22" s="367"/>
      <c r="I22" s="362"/>
      <c r="J22" s="22"/>
      <c r="K22" s="22"/>
      <c r="L22" s="22"/>
      <c r="M22" s="361"/>
      <c r="N22" s="361"/>
      <c r="O22" s="106"/>
      <c r="P22" s="106"/>
    </row>
    <row r="23" spans="1:16" s="86" customFormat="1" ht="30" customHeight="1" x14ac:dyDescent="0.15">
      <c r="A23" s="34" t="s">
        <v>415</v>
      </c>
      <c r="B23" s="360">
        <v>5</v>
      </c>
      <c r="C23" s="362">
        <v>113</v>
      </c>
      <c r="D23" s="59">
        <v>914</v>
      </c>
      <c r="E23" s="59">
        <v>1587</v>
      </c>
      <c r="F23" s="47">
        <v>2645</v>
      </c>
      <c r="G23" s="366">
        <v>113578</v>
      </c>
      <c r="H23" s="367"/>
      <c r="I23" s="362"/>
      <c r="J23" s="22"/>
      <c r="K23" s="22"/>
      <c r="L23" s="22"/>
      <c r="M23" s="361"/>
      <c r="N23" s="361"/>
      <c r="O23" s="106"/>
      <c r="P23" s="106"/>
    </row>
    <row r="24" spans="1:16" s="86" customFormat="1" ht="30" customHeight="1" x14ac:dyDescent="0.15">
      <c r="A24" s="34">
        <v>2</v>
      </c>
      <c r="B24" s="297">
        <v>3</v>
      </c>
      <c r="C24" s="295">
        <v>49</v>
      </c>
      <c r="D24" s="296">
        <v>363</v>
      </c>
      <c r="E24" s="296">
        <v>457</v>
      </c>
      <c r="F24" s="149">
        <v>1064</v>
      </c>
      <c r="G24" s="257">
        <v>17132</v>
      </c>
      <c r="H24" s="295"/>
      <c r="I24" s="295"/>
      <c r="J24" s="22"/>
      <c r="K24" s="22"/>
      <c r="L24" s="22"/>
      <c r="M24" s="361"/>
      <c r="N24" s="361"/>
      <c r="O24" s="106"/>
      <c r="P24" s="106"/>
    </row>
    <row r="25" spans="1:16" s="214" customFormat="1" ht="30" customHeight="1" x14ac:dyDescent="0.15">
      <c r="A25" s="532" t="s">
        <v>416</v>
      </c>
      <c r="B25" s="451">
        <v>0</v>
      </c>
      <c r="C25" s="451">
        <v>0</v>
      </c>
      <c r="D25" s="534">
        <v>634</v>
      </c>
      <c r="E25" s="534">
        <v>896</v>
      </c>
      <c r="F25" s="451">
        <v>1840</v>
      </c>
      <c r="G25" s="452">
        <v>40436</v>
      </c>
      <c r="H25" s="364"/>
      <c r="I25" s="364"/>
      <c r="M25" s="537"/>
      <c r="N25" s="537"/>
      <c r="O25" s="144"/>
      <c r="P25" s="144"/>
    </row>
    <row r="26" spans="1:16" s="86" customFormat="1" ht="14.85" customHeight="1" x14ac:dyDescent="0.15">
      <c r="A26" s="277" t="s">
        <v>241</v>
      </c>
      <c r="B26" s="277"/>
      <c r="C26" s="277"/>
      <c r="D26" s="277"/>
      <c r="E26" s="277"/>
      <c r="F26" s="22"/>
      <c r="G26" s="22"/>
      <c r="H26" s="362"/>
      <c r="I26" s="362"/>
      <c r="L26" s="22"/>
      <c r="M26" s="537"/>
      <c r="N26" s="537"/>
      <c r="O26"/>
      <c r="P26"/>
    </row>
    <row r="27" spans="1:16" s="86" customFormat="1" ht="15.75" customHeight="1" x14ac:dyDescent="0.15">
      <c r="A27" s="341"/>
      <c r="B27" s="340"/>
      <c r="C27" s="340"/>
      <c r="D27" s="340"/>
      <c r="E27" s="340"/>
      <c r="F27" s="22"/>
      <c r="G27" s="22"/>
      <c r="H27" s="22"/>
      <c r="I27" s="22"/>
      <c r="L27" s="22"/>
      <c r="M27" s="318"/>
      <c r="N27" s="318"/>
      <c r="O27"/>
      <c r="P27"/>
    </row>
    <row r="28" spans="1:16" s="86" customFormat="1" ht="15.75" customHeight="1" x14ac:dyDescent="0.15">
      <c r="B28" s="87"/>
      <c r="C28" s="87"/>
      <c r="D28" s="87"/>
      <c r="E28" s="87"/>
      <c r="F28" s="87"/>
      <c r="G28" s="87"/>
      <c r="H28" s="22"/>
      <c r="I28" s="22"/>
      <c r="J28" s="22"/>
      <c r="K28" s="22"/>
      <c r="L28" s="22"/>
      <c r="M28"/>
      <c r="N28"/>
      <c r="O28"/>
      <c r="P28"/>
    </row>
    <row r="29" spans="1:16" s="105" customFormat="1" ht="30" customHeight="1" x14ac:dyDescent="0.15">
      <c r="A29" s="22"/>
      <c r="B29" s="538"/>
      <c r="C29" s="538"/>
      <c r="D29" s="538"/>
      <c r="E29" s="538"/>
      <c r="F29" s="538"/>
      <c r="G29" s="538"/>
      <c r="H29" s="538"/>
      <c r="I29" s="538"/>
      <c r="J29" s="538"/>
      <c r="K29" s="538"/>
      <c r="M29" s="538"/>
      <c r="N29" s="538"/>
      <c r="O29" s="104"/>
      <c r="P29" s="104"/>
    </row>
    <row r="30" spans="1:16" ht="17.25" customHeight="1" x14ac:dyDescent="0.15"/>
  </sheetData>
  <mergeCells count="18">
    <mergeCell ref="J11:K11"/>
    <mergeCell ref="A19:A20"/>
    <mergeCell ref="B19:C19"/>
    <mergeCell ref="D19:E19"/>
    <mergeCell ref="F19:G19"/>
    <mergeCell ref="H19:I19"/>
    <mergeCell ref="A11:A12"/>
    <mergeCell ref="B11:C11"/>
    <mergeCell ref="D11:E11"/>
    <mergeCell ref="F11:G11"/>
    <mergeCell ref="H11:I11"/>
    <mergeCell ref="A1:K1"/>
    <mergeCell ref="A3:A4"/>
    <mergeCell ref="B3:C3"/>
    <mergeCell ref="D3:E3"/>
    <mergeCell ref="F3:G3"/>
    <mergeCell ref="H3:I3"/>
    <mergeCell ref="J3:K3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15 教育・文化</vt:lpstr>
      <vt:lpstr>28表、29表</vt:lpstr>
      <vt:lpstr>30表 図書館別貸出点数の推移</vt:lpstr>
      <vt:lpstr>15-1、15-2</vt:lpstr>
      <vt:lpstr>15‐3 市内小中学校の概況</vt:lpstr>
      <vt:lpstr>15‐4、15-5、15-6、15-7</vt:lpstr>
      <vt:lpstr>15-8、15‐9、15‐10</vt:lpstr>
      <vt:lpstr>15‐11、15-12</vt:lpstr>
      <vt:lpstr>15‐13 市民文化センター施設利用状況 </vt:lpstr>
      <vt:lpstr>15‐14 体育施設利用状況 </vt:lpstr>
      <vt:lpstr>15‐15、15-16、15-17</vt:lpstr>
      <vt:lpstr>15‐18、15-19</vt:lpstr>
      <vt:lpstr>15‐20、15-21</vt:lpstr>
      <vt:lpstr>15‐22、15-23</vt:lpstr>
      <vt:lpstr>'15 教育・文化'!Print_Area</vt:lpstr>
      <vt:lpstr>'15-1、15-2'!Print_Area</vt:lpstr>
      <vt:lpstr>'15‐11、15-12'!Print_Area</vt:lpstr>
      <vt:lpstr>'15‐13 市民文化センター施設利用状況 '!Print_Area</vt:lpstr>
      <vt:lpstr>'15‐14 体育施設利用状況 '!Print_Area</vt:lpstr>
      <vt:lpstr>'15‐15、15-16、15-17'!Print_Area</vt:lpstr>
      <vt:lpstr>'15‐18、15-19'!Print_Area</vt:lpstr>
      <vt:lpstr>'15‐20、15-21'!Print_Area</vt:lpstr>
      <vt:lpstr>'15‐22、15-23'!Print_Area</vt:lpstr>
      <vt:lpstr>'15‐3 市内小中学校の概況'!Print_Area</vt:lpstr>
      <vt:lpstr>'15‐4、15-5、15-6、15-7'!Print_Area</vt:lpstr>
      <vt:lpstr>'15-8、15‐9、15‐10'!Print_Area</vt:lpstr>
      <vt:lpstr>'28表、29表'!Print_Area</vt:lpstr>
      <vt:lpstr>'30表 図書館別貸出点数の推移'!Print_Area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石渡　澪</cp:lastModifiedBy>
  <cp:lastPrinted>2023-02-28T06:00:31Z</cp:lastPrinted>
  <dcterms:created xsi:type="dcterms:W3CDTF">1997-01-08T22:48:59Z</dcterms:created>
  <dcterms:modified xsi:type="dcterms:W3CDTF">2023-04-05T01:56:06Z</dcterms:modified>
</cp:coreProperties>
</file>